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2"/>
  </bookViews>
  <sheets>
    <sheet name="1" sheetId="1" r:id="rId1"/>
    <sheet name="5" sheetId="2" r:id="rId2"/>
    <sheet name="15" sheetId="3" r:id="rId3"/>
  </sheets>
  <definedNames>
    <definedName name="_xlnm.Print_Area" localSheetId="0">'1'!$A$2:$AF$39</definedName>
    <definedName name="_xlnm.Print_Area" localSheetId="1">'5'!$A$2:$AF$39</definedName>
  </definedNames>
  <calcPr fullCalcOnLoad="1"/>
</workbook>
</file>

<file path=xl/sharedStrings.xml><?xml version="1.0" encoding="utf-8"?>
<sst xmlns="http://schemas.openxmlformats.org/spreadsheetml/2006/main" count="29" uniqueCount="22">
  <si>
    <t>К1</t>
  </si>
  <si>
    <t>К2</t>
  </si>
  <si>
    <t>К3</t>
  </si>
  <si>
    <t>Таблица 1</t>
  </si>
  <si>
    <t>Износ частей ТС, в %</t>
  </si>
  <si>
    <t>(легковые автомобили производства стран СНГ)</t>
  </si>
  <si>
    <t>Пробег, тыс. км</t>
  </si>
  <si>
    <t xml:space="preserve">В о з р а с т   т р а н с п о р т н о г о   с р е д с т в а,   л е т </t>
  </si>
  <si>
    <t>Таблица 5</t>
  </si>
  <si>
    <t>(грузовые автомобили бортовые производства стран СНГ)</t>
  </si>
  <si>
    <t>Таблица 15</t>
  </si>
  <si>
    <t>(специальные колесные шасси и тягачи, тракторы колесные и гусеничные, гусеничные машины (гусеничные тягачи, транспортеры-тягачи и транспортеры)</t>
  </si>
  <si>
    <t>Процент использования ресурса, %</t>
  </si>
  <si>
    <t>Износ, %</t>
  </si>
  <si>
    <t>до капитального ремонта 1</t>
  </si>
  <si>
    <t>до капитального ремонта 2</t>
  </si>
  <si>
    <t>до списания</t>
  </si>
  <si>
    <t>Таблица 15 (продолжение)</t>
  </si>
  <si>
    <t xml:space="preserve">Примечание: </t>
  </si>
  <si>
    <t>2. По показателю использования моторесурса определяется износ ТС, для которых не учитывается пробег.</t>
  </si>
  <si>
    <t>1. Процент использования ресурса определяется как отношение израсходованного ресурса на дату определения стоимости по показаниям исправного счетчика моточасов или учетным документам данного ТС (без учета ресурса до пройденного капитального ремонта) к нормам наработки до капитального ремонта или списания для данной марки базовой машины.</t>
  </si>
  <si>
    <t xml:space="preserve">3. При годовом использовании ресурса менее установленных (для тракторов колесных до 100 моточасов в год, тракторов гусеничных до 100 моточасов, гусеничных машин и тягачей до 30 моточасов, специальных колесных шасси и тягачей - до 135 моточасов) или при постановке ТС на хранение износ ТС определяется только по временному фактору (старение) и составляет 3% в год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</si>
</sst>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5">
    <font>
      <sz val="10"/>
      <name val="Arial Cyr"/>
      <family val="0"/>
    </font>
    <font>
      <sz val="9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164" fontId="1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164" fontId="3" fillId="0" borderId="33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4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4" fillId="0" borderId="36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7" xfId="0" applyBorder="1" applyAlignment="1">
      <alignment wrapText="1"/>
    </xf>
    <xf numFmtId="0" fontId="4" fillId="0" borderId="36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4" fillId="0" borderId="38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view="pageBreakPreview" zoomScale="120" zoomScaleNormal="90" zoomScaleSheetLayoutView="120" workbookViewId="0" topLeftCell="A2">
      <selection activeCell="J15" sqref="J15"/>
    </sheetView>
  </sheetViews>
  <sheetFormatPr defaultColWidth="9.00390625" defaultRowHeight="12.75" outlineLevelRow="1" outlineLevelCol="1"/>
  <cols>
    <col min="1" max="1" width="7.25390625" style="1" customWidth="1"/>
    <col min="2" max="2" width="4.25390625" style="1" customWidth="1" outlineLevel="1"/>
    <col min="3" max="32" width="4.25390625" style="1" customWidth="1"/>
    <col min="33" max="16384" width="9.125" style="1" customWidth="1"/>
  </cols>
  <sheetData>
    <row r="1" spans="14:22" ht="12" outlineLevel="1">
      <c r="N1" s="2" t="s">
        <v>0</v>
      </c>
      <c r="O1" s="3">
        <v>0.07</v>
      </c>
      <c r="P1" s="3"/>
      <c r="Q1" s="2" t="s">
        <v>1</v>
      </c>
      <c r="R1" s="3">
        <v>0.0035</v>
      </c>
      <c r="S1" s="3"/>
      <c r="T1" s="2" t="s">
        <v>2</v>
      </c>
      <c r="U1" s="4">
        <v>1</v>
      </c>
      <c r="V1" s="4"/>
    </row>
    <row r="2" spans="14:22" ht="12" outlineLevel="1">
      <c r="N2" s="5"/>
      <c r="O2" s="6"/>
      <c r="P2" s="6"/>
      <c r="Q2" s="5"/>
      <c r="R2" s="6"/>
      <c r="S2" s="6"/>
      <c r="T2" s="5"/>
      <c r="U2" s="7"/>
      <c r="V2" s="7"/>
    </row>
    <row r="3" spans="29:32" ht="12.75" outlineLevel="1">
      <c r="AC3" s="8" t="s">
        <v>3</v>
      </c>
      <c r="AD3" s="8"/>
      <c r="AE3" s="8"/>
      <c r="AF3" s="8"/>
    </row>
    <row r="4" spans="1:32" ht="15.75" outlineLevel="1">
      <c r="A4" s="9" t="s">
        <v>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19.5" customHeight="1" outlineLevel="1" thickBot="1">
      <c r="A5" s="10" t="s">
        <v>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ht="12.75" customHeight="1" outlineLevel="1" thickBot="1">
      <c r="A6" s="11" t="s">
        <v>6</v>
      </c>
      <c r="B6" s="12" t="s">
        <v>7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3"/>
    </row>
    <row r="7" spans="1:32" ht="12.75" thickBot="1">
      <c r="A7" s="14"/>
      <c r="B7" s="15">
        <v>0</v>
      </c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  <c r="P7" s="16">
        <v>14</v>
      </c>
      <c r="Q7" s="16">
        <v>15</v>
      </c>
      <c r="R7" s="16">
        <v>16</v>
      </c>
      <c r="S7" s="16">
        <v>17</v>
      </c>
      <c r="T7" s="16">
        <v>18</v>
      </c>
      <c r="U7" s="16">
        <v>19</v>
      </c>
      <c r="V7" s="16">
        <v>20</v>
      </c>
      <c r="W7" s="16">
        <v>21</v>
      </c>
      <c r="X7" s="16">
        <v>22</v>
      </c>
      <c r="Y7" s="16">
        <v>23</v>
      </c>
      <c r="Z7" s="16">
        <v>24</v>
      </c>
      <c r="AA7" s="16">
        <v>25</v>
      </c>
      <c r="AB7" s="16">
        <v>26</v>
      </c>
      <c r="AC7" s="16">
        <v>27</v>
      </c>
      <c r="AD7" s="16">
        <v>28</v>
      </c>
      <c r="AE7" s="16">
        <v>29</v>
      </c>
      <c r="AF7" s="17">
        <v>30</v>
      </c>
    </row>
    <row r="8" spans="1:32" ht="12">
      <c r="A8" s="18">
        <v>0</v>
      </c>
      <c r="B8" s="19">
        <f aca="true" t="shared" si="0" ref="B8:K17">100*(1-EXP(-($O$1*B$7+$R$1*$A8)))</f>
        <v>0</v>
      </c>
      <c r="C8" s="20">
        <f t="shared" si="0"/>
        <v>6.760618009405173</v>
      </c>
      <c r="D8" s="20">
        <f t="shared" si="0"/>
        <v>13.064176460119414</v>
      </c>
      <c r="E8" s="20">
        <f t="shared" si="0"/>
        <v>18.941575402981293</v>
      </c>
      <c r="F8" s="20">
        <f t="shared" si="0"/>
        <v>24.421625854427454</v>
      </c>
      <c r="G8" s="20">
        <f t="shared" si="0"/>
        <v>29.531191028128656</v>
      </c>
      <c r="H8" s="20">
        <f t="shared" si="0"/>
        <v>34.29531801849433</v>
      </c>
      <c r="I8" s="20">
        <f t="shared" si="0"/>
        <v>38.7373605815584</v>
      </c>
      <c r="J8" s="20">
        <f t="shared" si="0"/>
        <v>42.879093615118514</v>
      </c>
      <c r="K8" s="20">
        <f t="shared" si="0"/>
        <v>46.74081989931028</v>
      </c>
      <c r="L8" s="20">
        <f aca="true" t="shared" si="1" ref="L8:U17">100*(1-EXP(-($O$1*L$7+$R$1*$A8)))</f>
        <v>50.34146962085906</v>
      </c>
      <c r="M8" s="20">
        <f t="shared" si="1"/>
        <v>53.698693168877185</v>
      </c>
      <c r="N8" s="20">
        <f t="shared" si="1"/>
        <v>56.82894765709203</v>
      </c>
      <c r="O8" s="20">
        <f t="shared" si="1"/>
        <v>59.747577596636404</v>
      </c>
      <c r="P8" s="20">
        <f t="shared" si="1"/>
        <v>62.46889011486005</v>
      </c>
      <c r="Q8" s="20">
        <f t="shared" si="1"/>
        <v>65.00622508888448</v>
      </c>
      <c r="R8" s="20">
        <f t="shared" si="1"/>
        <v>67.37202053769606</v>
      </c>
      <c r="S8" s="20">
        <f t="shared" si="1"/>
        <v>69.5778735933296</v>
      </c>
      <c r="T8" s="20">
        <f t="shared" si="1"/>
        <v>71.63459735002297</v>
      </c>
      <c r="U8" s="20">
        <f t="shared" si="1"/>
        <v>73.5522738700176</v>
      </c>
      <c r="V8" s="20">
        <f aca="true" t="shared" si="2" ref="V8:AF17">100*(1-EXP(-($O$1*V$7+$R$1*$A8)))</f>
        <v>75.34030360583935</v>
      </c>
      <c r="W8" s="20">
        <f t="shared" si="2"/>
        <v>77.00745148132762</v>
      </c>
      <c r="X8" s="20">
        <f t="shared" si="2"/>
        <v>78.5618898573022</v>
      </c>
      <c r="Y8" s="20">
        <f t="shared" si="2"/>
        <v>80.01123859248555</v>
      </c>
      <c r="Z8" s="20">
        <f t="shared" si="2"/>
        <v>81.362602396059</v>
      </c>
      <c r="AA8" s="20">
        <f t="shared" si="2"/>
        <v>82.62260565495549</v>
      </c>
      <c r="AB8" s="20">
        <f t="shared" si="2"/>
        <v>83.79742490661192</v>
      </c>
      <c r="AC8" s="20">
        <f t="shared" si="2"/>
        <v>84.89281911636292</v>
      </c>
      <c r="AD8" s="20">
        <f t="shared" si="2"/>
        <v>85.9141579078955</v>
      </c>
      <c r="AE8" s="20">
        <f t="shared" si="2"/>
        <v>86.8664478851507</v>
      </c>
      <c r="AF8" s="21">
        <f t="shared" si="2"/>
        <v>87.75435717470181</v>
      </c>
    </row>
    <row r="9" spans="1:32" ht="12">
      <c r="A9" s="22">
        <v>2.5</v>
      </c>
      <c r="B9" s="23">
        <f t="shared" si="0"/>
        <v>0.8711830159830236</v>
      </c>
      <c r="C9" s="24">
        <f t="shared" si="0"/>
        <v>7.5729036695147744</v>
      </c>
      <c r="D9" s="24">
        <f t="shared" si="0"/>
        <v>13.82154658960384</v>
      </c>
      <c r="E9" s="24">
        <f t="shared" si="0"/>
        <v>19.647742631093934</v>
      </c>
      <c r="F9" s="24">
        <f t="shared" si="0"/>
        <v>25.08005181373979</v>
      </c>
      <c r="G9" s="24">
        <f t="shared" si="0"/>
        <v>30.14510332345712</v>
      </c>
      <c r="H9" s="24">
        <f t="shared" si="0"/>
        <v>34.86772604862286</v>
      </c>
      <c r="I9" s="24">
        <f t="shared" si="0"/>
        <v>39.27107029131478</v>
      </c>
      <c r="J9" s="24">
        <f t="shared" si="0"/>
        <v>43.37672125011917</v>
      </c>
      <c r="K9" s="24">
        <f t="shared" si="0"/>
        <v>47.204804830799304</v>
      </c>
      <c r="L9" s="24">
        <f t="shared" si="1"/>
        <v>50.7740863035089</v>
      </c>
      <c r="M9" s="24">
        <f t="shared" si="1"/>
        <v>54.10206229016813</v>
      </c>
      <c r="N9" s="24">
        <f t="shared" si="1"/>
        <v>57.2050465329246</v>
      </c>
      <c r="O9" s="24">
        <f t="shared" si="1"/>
        <v>60.09824986413626</v>
      </c>
      <c r="P9" s="24">
        <f t="shared" si="1"/>
        <v>62.79585476988932</v>
      </c>
      <c r="Q9" s="24">
        <f t="shared" si="1"/>
        <v>65.31108491256144</v>
      </c>
      <c r="R9" s="24">
        <f t="shared" si="1"/>
        <v>67.65626995323008</v>
      </c>
      <c r="S9" s="24">
        <f t="shared" si="1"/>
        <v>69.8429059916854</v>
      </c>
      <c r="T9" s="24">
        <f t="shared" si="1"/>
        <v>71.88171192032478</v>
      </c>
      <c r="U9" s="24">
        <f t="shared" si="1"/>
        <v>73.78268196817572</v>
      </c>
      <c r="V9" s="24">
        <f t="shared" si="2"/>
        <v>75.55513469261827</v>
      </c>
      <c r="W9" s="24">
        <f t="shared" si="2"/>
        <v>77.20775865896395</v>
      </c>
      <c r="X9" s="24">
        <f t="shared" si="2"/>
        <v>78.74865503181312</v>
      </c>
      <c r="Y9" s="24">
        <f t="shared" si="2"/>
        <v>80.18537728697319</v>
      </c>
      <c r="Z9" s="24">
        <f t="shared" si="2"/>
        <v>81.52496823860577</v>
      </c>
      <c r="AA9" s="24">
        <f t="shared" si="2"/>
        <v>82.77399456310992</v>
      </c>
      <c r="AB9" s="24">
        <f t="shared" si="2"/>
        <v>83.93857898897743</v>
      </c>
      <c r="AC9" s="24">
        <f t="shared" si="2"/>
        <v>85.024430310415</v>
      </c>
      <c r="AD9" s="24">
        <f t="shared" si="2"/>
        <v>86.03687137186012</v>
      </c>
      <c r="AE9" s="24">
        <f t="shared" si="2"/>
        <v>86.98086516057054</v>
      </c>
      <c r="AF9" s="25">
        <f t="shared" si="2"/>
        <v>87.86103913519375</v>
      </c>
    </row>
    <row r="10" spans="1:32" ht="12">
      <c r="A10" s="22">
        <v>5</v>
      </c>
      <c r="B10" s="23">
        <f t="shared" si="0"/>
        <v>1.7347764334926796</v>
      </c>
      <c r="C10" s="24">
        <f t="shared" si="0"/>
        <v>8.378112834912244</v>
      </c>
      <c r="D10" s="24">
        <f t="shared" si="0"/>
        <v>14.572318639152048</v>
      </c>
      <c r="E10" s="24">
        <f t="shared" si="0"/>
        <v>20.347757850250815</v>
      </c>
      <c r="F10" s="24">
        <f t="shared" si="0"/>
        <v>25.732741677921776</v>
      </c>
      <c r="G10" s="24">
        <f t="shared" si="0"/>
        <v>30.75366731913566</v>
      </c>
      <c r="H10" s="24">
        <f t="shared" si="0"/>
        <v>35.435147357210795</v>
      </c>
      <c r="I10" s="24">
        <f t="shared" si="0"/>
        <v>39.800130412725125</v>
      </c>
      <c r="J10" s="24">
        <f t="shared" si="0"/>
        <v>43.87001363768085</v>
      </c>
      <c r="K10" s="24">
        <f t="shared" si="0"/>
        <v>47.66474760436847</v>
      </c>
      <c r="L10" s="24">
        <f t="shared" si="1"/>
        <v>51.2029341030952</v>
      </c>
      <c r="M10" s="24">
        <f t="shared" si="1"/>
        <v>54.50191732818265</v>
      </c>
      <c r="N10" s="24">
        <f t="shared" si="1"/>
        <v>57.57786889922759</v>
      </c>
      <c r="O10" s="24">
        <f t="shared" si="1"/>
        <v>60.44586713439989</v>
      </c>
      <c r="P10" s="24">
        <f t="shared" si="1"/>
        <v>63.119970964375696</v>
      </c>
      <c r="Q10" s="24">
        <f t="shared" si="1"/>
        <v>65.61328884923198</v>
      </c>
      <c r="R10" s="24">
        <f t="shared" si="1"/>
        <v>67.93804303613294</v>
      </c>
      <c r="S10" s="24">
        <f t="shared" si="1"/>
        <v>70.10562947279988</v>
      </c>
      <c r="T10" s="24">
        <f t="shared" si="1"/>
        <v>72.12667367046008</v>
      </c>
      <c r="U10" s="24">
        <f t="shared" si="1"/>
        <v>74.01108279011524</v>
      </c>
      <c r="V10" s="24">
        <f t="shared" si="2"/>
        <v>75.7680942074561</v>
      </c>
      <c r="W10" s="24">
        <f t="shared" si="2"/>
        <v>77.40632079448892</v>
      </c>
      <c r="X10" s="24">
        <f t="shared" si="2"/>
        <v>78.93379313984393</v>
      </c>
      <c r="Y10" s="24">
        <f t="shared" si="2"/>
        <v>80.35799891473019</v>
      </c>
      <c r="Z10" s="24">
        <f t="shared" si="2"/>
        <v>81.6859195775085</v>
      </c>
      <c r="AA10" s="24">
        <f t="shared" si="2"/>
        <v>82.9240645968084</v>
      </c>
      <c r="AB10" s="24">
        <f t="shared" si="2"/>
        <v>84.07850336095099</v>
      </c>
      <c r="AC10" s="24">
        <f t="shared" si="2"/>
        <v>85.15489493009737</v>
      </c>
      <c r="AD10" s="24">
        <f t="shared" si="2"/>
        <v>86.15851577696833</v>
      </c>
      <c r="AE10" s="24">
        <f t="shared" si="2"/>
        <v>87.09428565211958</v>
      </c>
      <c r="AF10" s="25">
        <f t="shared" si="2"/>
        <v>87.96679170056477</v>
      </c>
    </row>
    <row r="11" spans="1:32" ht="12">
      <c r="A11" s="22">
        <v>7.5</v>
      </c>
      <c r="B11" s="23">
        <f t="shared" si="0"/>
        <v>2.5908463718218533</v>
      </c>
      <c r="C11" s="24">
        <f t="shared" si="0"/>
        <v>9.17630715481762</v>
      </c>
      <c r="D11" s="24">
        <f t="shared" si="0"/>
        <v>15.316550090115854</v>
      </c>
      <c r="E11" s="24">
        <f t="shared" si="0"/>
        <v>21.041674655709098</v>
      </c>
      <c r="F11" s="24">
        <f t="shared" si="0"/>
        <v>26.37974541885997</v>
      </c>
      <c r="G11" s="24">
        <f t="shared" si="0"/>
        <v>31.35692960864246</v>
      </c>
      <c r="H11" s="24">
        <f t="shared" si="0"/>
        <v>35.99762538772925</v>
      </c>
      <c r="I11" s="24">
        <f t="shared" si="0"/>
        <v>40.324581452213394</v>
      </c>
      <c r="J11" s="24">
        <f t="shared" si="0"/>
        <v>44.359008545742974</v>
      </c>
      <c r="K11" s="24">
        <f t="shared" si="0"/>
        <v>48.12068343461107</v>
      </c>
      <c r="L11" s="24">
        <f t="shared" si="1"/>
        <v>51.62804585348708</v>
      </c>
      <c r="M11" s="24">
        <f t="shared" si="1"/>
        <v>54.898288897017444</v>
      </c>
      <c r="N11" s="24">
        <f t="shared" si="1"/>
        <v>57.94744330039558</v>
      </c>
      <c r="O11" s="24">
        <f t="shared" si="1"/>
        <v>60.79045602204436</v>
      </c>
      <c r="P11" s="24">
        <f t="shared" si="1"/>
        <v>63.44126351362367</v>
      </c>
      <c r="Q11" s="24">
        <f t="shared" si="1"/>
        <v>65.9128600365326</v>
      </c>
      <c r="R11" s="24">
        <f t="shared" si="1"/>
        <v>68.21736135979394</v>
      </c>
      <c r="S11" s="24">
        <f t="shared" si="1"/>
        <v>70.36606415156787</v>
      </c>
      <c r="T11" s="24">
        <f t="shared" si="1"/>
        <v>72.36950135543256</v>
      </c>
      <c r="U11" s="24">
        <f t="shared" si="1"/>
        <v>74.23749382288564</v>
      </c>
      <c r="V11" s="24">
        <f t="shared" si="2"/>
        <v>75.97919845516975</v>
      </c>
      <c r="W11" s="24">
        <f t="shared" si="2"/>
        <v>77.60315309041303</v>
      </c>
      <c r="X11" s="24">
        <f t="shared" si="2"/>
        <v>79.11731835612147</v>
      </c>
      <c r="Y11" s="24">
        <f t="shared" si="2"/>
        <v>80.52911669218426</v>
      </c>
      <c r="Z11" s="24">
        <f t="shared" si="2"/>
        <v>81.84546873568273</v>
      </c>
      <c r="AA11" s="24">
        <f t="shared" si="2"/>
        <v>83.07282724586125</v>
      </c>
      <c r="AB11" s="24">
        <f t="shared" si="2"/>
        <v>84.21720873556069</v>
      </c>
      <c r="AC11" s="24">
        <f t="shared" si="2"/>
        <v>85.28422296417119</v>
      </c>
      <c r="AD11" s="24">
        <f t="shared" si="2"/>
        <v>86.27910043667934</v>
      </c>
      <c r="AE11" s="24">
        <f t="shared" si="2"/>
        <v>87.2067180436096</v>
      </c>
      <c r="AF11" s="25">
        <f t="shared" si="2"/>
        <v>88.07162296754731</v>
      </c>
    </row>
    <row r="12" spans="1:32" ht="12">
      <c r="A12" s="22">
        <v>10</v>
      </c>
      <c r="B12" s="23">
        <f t="shared" si="0"/>
        <v>3.4394583742433538</v>
      </c>
      <c r="C12" s="24">
        <f t="shared" si="0"/>
        <v>9.967547741373439</v>
      </c>
      <c r="D12" s="24">
        <f t="shared" si="0"/>
        <v>16.054297923079265</v>
      </c>
      <c r="E12" s="24">
        <f t="shared" si="0"/>
        <v>21.729546175813187</v>
      </c>
      <c r="F12" s="24">
        <f t="shared" si="0"/>
        <v>27.02111257309432</v>
      </c>
      <c r="G12" s="24">
        <f t="shared" si="0"/>
        <v>31.95493637954123</v>
      </c>
      <c r="H12" s="24">
        <f t="shared" si="0"/>
        <v>36.555203205177186</v>
      </c>
      <c r="I12" s="24">
        <f t="shared" si="0"/>
        <v>40.84446356331849</v>
      </c>
      <c r="J12" s="24">
        <f t="shared" si="0"/>
        <v>44.84374341321703</v>
      </c>
      <c r="K12" s="24">
        <f t="shared" si="0"/>
        <v>48.57264722933681</v>
      </c>
      <c r="L12" s="24">
        <f t="shared" si="1"/>
        <v>52.049454102510595</v>
      </c>
      <c r="M12" s="24">
        <f t="shared" si="1"/>
        <v>55.29120734406436</v>
      </c>
      <c r="N12" s="24">
        <f t="shared" si="1"/>
        <v>58.313798032149165</v>
      </c>
      <c r="O12" s="24">
        <f t="shared" si="1"/>
        <v>61.132042909824705</v>
      </c>
      <c r="P12" s="24">
        <f t="shared" si="1"/>
        <v>63.759757016750974</v>
      </c>
      <c r="Q12" s="24">
        <f t="shared" si="1"/>
        <v>66.20982141052869</v>
      </c>
      <c r="R12" s="24">
        <f t="shared" si="1"/>
        <v>68.49424630965866</v>
      </c>
      <c r="S12" s="24">
        <f t="shared" si="1"/>
        <v>70.62422996764673</v>
      </c>
      <c r="T12" s="24">
        <f t="shared" si="1"/>
        <v>72.61021356685544</v>
      </c>
      <c r="U12" s="24">
        <f t="shared" si="1"/>
        <v>74.46193240119223</v>
      </c>
      <c r="V12" s="24">
        <f t="shared" si="2"/>
        <v>76.1884635985313</v>
      </c>
      <c r="W12" s="24">
        <f t="shared" si="2"/>
        <v>77.79827061680507</v>
      </c>
      <c r="X12" s="24">
        <f t="shared" si="2"/>
        <v>79.29924473188473</v>
      </c>
      <c r="Y12" s="24">
        <f t="shared" si="2"/>
        <v>80.69874372062382</v>
      </c>
      <c r="Z12" s="24">
        <f t="shared" si="2"/>
        <v>82.00362792868879</v>
      </c>
      <c r="AA12" s="24">
        <f t="shared" si="2"/>
        <v>83.22029389998141</v>
      </c>
      <c r="AB12" s="24">
        <f t="shared" si="2"/>
        <v>84.35470573250453</v>
      </c>
      <c r="AC12" s="24">
        <f t="shared" si="2"/>
        <v>85.41242431437726</v>
      </c>
      <c r="AD12" s="24">
        <f t="shared" si="2"/>
        <v>86.39863458331509</v>
      </c>
      <c r="AE12" s="24">
        <f t="shared" si="2"/>
        <v>87.31817094320049</v>
      </c>
      <c r="AF12" s="25">
        <f t="shared" si="2"/>
        <v>88.17554096233647</v>
      </c>
    </row>
    <row r="13" spans="1:32" ht="12">
      <c r="A13" s="22">
        <v>20</v>
      </c>
      <c r="B13" s="23">
        <f t="shared" si="0"/>
        <v>6.760618009405173</v>
      </c>
      <c r="C13" s="24">
        <f t="shared" si="0"/>
        <v>13.064176460119414</v>
      </c>
      <c r="D13" s="24">
        <f t="shared" si="0"/>
        <v>18.941575402981293</v>
      </c>
      <c r="E13" s="24">
        <f t="shared" si="0"/>
        <v>24.421625854427454</v>
      </c>
      <c r="F13" s="24">
        <f t="shared" si="0"/>
        <v>29.531191028128656</v>
      </c>
      <c r="G13" s="24">
        <f t="shared" si="0"/>
        <v>34.29531801849433</v>
      </c>
      <c r="H13" s="24">
        <f t="shared" si="0"/>
        <v>38.7373605815584</v>
      </c>
      <c r="I13" s="24">
        <f t="shared" si="0"/>
        <v>42.879093615118514</v>
      </c>
      <c r="J13" s="24">
        <f t="shared" si="0"/>
        <v>46.74081989931028</v>
      </c>
      <c r="K13" s="24">
        <f t="shared" si="0"/>
        <v>50.34146962085906</v>
      </c>
      <c r="L13" s="24">
        <f t="shared" si="1"/>
        <v>53.698693168877185</v>
      </c>
      <c r="M13" s="24">
        <f t="shared" si="1"/>
        <v>56.82894765709203</v>
      </c>
      <c r="N13" s="24">
        <f t="shared" si="1"/>
        <v>59.747577596636404</v>
      </c>
      <c r="O13" s="24">
        <f t="shared" si="1"/>
        <v>62.46889011486005</v>
      </c>
      <c r="P13" s="24">
        <f t="shared" si="1"/>
        <v>65.00622508888448</v>
      </c>
      <c r="Q13" s="24">
        <f t="shared" si="1"/>
        <v>67.37202053769606</v>
      </c>
      <c r="R13" s="24">
        <f t="shared" si="1"/>
        <v>69.5778735933296</v>
      </c>
      <c r="S13" s="24">
        <f t="shared" si="1"/>
        <v>71.63459735002297</v>
      </c>
      <c r="T13" s="24">
        <f t="shared" si="1"/>
        <v>73.55227387001761</v>
      </c>
      <c r="U13" s="24">
        <f t="shared" si="1"/>
        <v>75.34030360583935</v>
      </c>
      <c r="V13" s="24">
        <f t="shared" si="2"/>
        <v>77.00745148132762</v>
      </c>
      <c r="W13" s="24">
        <f t="shared" si="2"/>
        <v>78.56188985730222</v>
      </c>
      <c r="X13" s="24">
        <f t="shared" si="2"/>
        <v>80.01123859248555</v>
      </c>
      <c r="Y13" s="24">
        <f t="shared" si="2"/>
        <v>81.362602396059</v>
      </c>
      <c r="Z13" s="24">
        <f t="shared" si="2"/>
        <v>82.62260565495549</v>
      </c>
      <c r="AA13" s="24">
        <f t="shared" si="2"/>
        <v>83.79742490661192</v>
      </c>
      <c r="AB13" s="24">
        <f t="shared" si="2"/>
        <v>84.89281911636293</v>
      </c>
      <c r="AC13" s="24">
        <f t="shared" si="2"/>
        <v>85.9141579078955</v>
      </c>
      <c r="AD13" s="24">
        <f t="shared" si="2"/>
        <v>86.8664478851507</v>
      </c>
      <c r="AE13" s="24">
        <f t="shared" si="2"/>
        <v>87.75435717470181</v>
      </c>
      <c r="AF13" s="25">
        <f t="shared" si="2"/>
        <v>88.58223830891635</v>
      </c>
    </row>
    <row r="14" spans="1:32" ht="12">
      <c r="A14" s="22">
        <v>30</v>
      </c>
      <c r="B14" s="23">
        <f t="shared" si="0"/>
        <v>9.967547741373439</v>
      </c>
      <c r="C14" s="24">
        <f t="shared" si="0"/>
        <v>16.054297923079265</v>
      </c>
      <c r="D14" s="24">
        <f t="shared" si="0"/>
        <v>21.729546175813187</v>
      </c>
      <c r="E14" s="24">
        <f t="shared" si="0"/>
        <v>27.02111257309432</v>
      </c>
      <c r="F14" s="24">
        <f t="shared" si="0"/>
        <v>31.95493637954123</v>
      </c>
      <c r="G14" s="24">
        <f t="shared" si="0"/>
        <v>36.55520320517718</v>
      </c>
      <c r="H14" s="24">
        <f t="shared" si="0"/>
        <v>40.84446356331849</v>
      </c>
      <c r="I14" s="24">
        <f t="shared" si="0"/>
        <v>44.84374341321703</v>
      </c>
      <c r="J14" s="24">
        <f t="shared" si="0"/>
        <v>48.57264722933681</v>
      </c>
      <c r="K14" s="24">
        <f t="shared" si="0"/>
        <v>52.049454102510595</v>
      </c>
      <c r="L14" s="24">
        <f t="shared" si="1"/>
        <v>55.29120734406436</v>
      </c>
      <c r="M14" s="24">
        <f t="shared" si="1"/>
        <v>58.31379803214916</v>
      </c>
      <c r="N14" s="24">
        <f t="shared" si="1"/>
        <v>61.132042909824705</v>
      </c>
      <c r="O14" s="24">
        <f t="shared" si="1"/>
        <v>63.759757016750974</v>
      </c>
      <c r="P14" s="24">
        <f t="shared" si="1"/>
        <v>66.2098214105287</v>
      </c>
      <c r="Q14" s="24">
        <f t="shared" si="1"/>
        <v>68.49424630965866</v>
      </c>
      <c r="R14" s="24">
        <f t="shared" si="1"/>
        <v>70.62422996764673</v>
      </c>
      <c r="S14" s="24">
        <f t="shared" si="1"/>
        <v>72.61021356685544</v>
      </c>
      <c r="T14" s="24">
        <f t="shared" si="1"/>
        <v>74.46193240119223</v>
      </c>
      <c r="U14" s="24">
        <f t="shared" si="1"/>
        <v>76.1884635985313</v>
      </c>
      <c r="V14" s="24">
        <f t="shared" si="2"/>
        <v>77.79827061680507</v>
      </c>
      <c r="W14" s="24">
        <f t="shared" si="2"/>
        <v>79.29924473188474</v>
      </c>
      <c r="X14" s="24">
        <f t="shared" si="2"/>
        <v>80.69874372062382</v>
      </c>
      <c r="Y14" s="24">
        <f t="shared" si="2"/>
        <v>82.00362792868879</v>
      </c>
      <c r="Z14" s="24">
        <f t="shared" si="2"/>
        <v>83.22029389998141</v>
      </c>
      <c r="AA14" s="24">
        <f t="shared" si="2"/>
        <v>84.35470573250453</v>
      </c>
      <c r="AB14" s="24">
        <f t="shared" si="2"/>
        <v>85.41242431437726</v>
      </c>
      <c r="AC14" s="24">
        <f t="shared" si="2"/>
        <v>86.39863458331509</v>
      </c>
      <c r="AD14" s="24">
        <f t="shared" si="2"/>
        <v>87.31817094320049</v>
      </c>
      <c r="AE14" s="24">
        <f t="shared" si="2"/>
        <v>88.17554096233647</v>
      </c>
      <c r="AF14" s="25">
        <f t="shared" si="2"/>
        <v>88.97494746955148</v>
      </c>
    </row>
    <row r="15" spans="1:32" ht="12">
      <c r="A15" s="22">
        <v>40</v>
      </c>
      <c r="B15" s="23">
        <f t="shared" si="0"/>
        <v>13.064176460119414</v>
      </c>
      <c r="C15" s="24">
        <f t="shared" si="0"/>
        <v>18.941575402981293</v>
      </c>
      <c r="D15" s="24">
        <f t="shared" si="0"/>
        <v>24.421625854427454</v>
      </c>
      <c r="E15" s="24">
        <f t="shared" si="0"/>
        <v>29.531191028128656</v>
      </c>
      <c r="F15" s="24">
        <f t="shared" si="0"/>
        <v>34.29531801849433</v>
      </c>
      <c r="G15" s="24">
        <f t="shared" si="0"/>
        <v>38.7373605815584</v>
      </c>
      <c r="H15" s="24">
        <f t="shared" si="0"/>
        <v>42.879093615118514</v>
      </c>
      <c r="I15" s="24">
        <f t="shared" si="0"/>
        <v>46.74081989931028</v>
      </c>
      <c r="J15" s="24">
        <f t="shared" si="0"/>
        <v>50.34146962085906</v>
      </c>
      <c r="K15" s="24">
        <f t="shared" si="0"/>
        <v>53.6986931688772</v>
      </c>
      <c r="L15" s="24">
        <f t="shared" si="1"/>
        <v>56.82894765709203</v>
      </c>
      <c r="M15" s="24">
        <f t="shared" si="1"/>
        <v>59.747577596636404</v>
      </c>
      <c r="N15" s="24">
        <f t="shared" si="1"/>
        <v>62.46889011486005</v>
      </c>
      <c r="O15" s="24">
        <f t="shared" si="1"/>
        <v>65.00622508888448</v>
      </c>
      <c r="P15" s="24">
        <f t="shared" si="1"/>
        <v>67.37202053769606</v>
      </c>
      <c r="Q15" s="24">
        <f t="shared" si="1"/>
        <v>69.57787359332958</v>
      </c>
      <c r="R15" s="24">
        <f t="shared" si="1"/>
        <v>71.63459735002297</v>
      </c>
      <c r="S15" s="24">
        <f t="shared" si="1"/>
        <v>73.5522738700176</v>
      </c>
      <c r="T15" s="24">
        <f t="shared" si="1"/>
        <v>75.34030360583937</v>
      </c>
      <c r="U15" s="24">
        <f t="shared" si="1"/>
        <v>77.00745148132762</v>
      </c>
      <c r="V15" s="24">
        <f t="shared" si="2"/>
        <v>78.5618898573022</v>
      </c>
      <c r="W15" s="24">
        <f t="shared" si="2"/>
        <v>80.01123859248555</v>
      </c>
      <c r="X15" s="24">
        <f t="shared" si="2"/>
        <v>81.362602396059</v>
      </c>
      <c r="Y15" s="24">
        <f t="shared" si="2"/>
        <v>82.62260565495548</v>
      </c>
      <c r="Z15" s="24">
        <f t="shared" si="2"/>
        <v>83.79742490661192</v>
      </c>
      <c r="AA15" s="24">
        <f t="shared" si="2"/>
        <v>84.89281911636292</v>
      </c>
      <c r="AB15" s="24">
        <f t="shared" si="2"/>
        <v>85.9141579078955</v>
      </c>
      <c r="AC15" s="24">
        <f t="shared" si="2"/>
        <v>86.8664478851507</v>
      </c>
      <c r="AD15" s="24">
        <f t="shared" si="2"/>
        <v>87.75435717470181</v>
      </c>
      <c r="AE15" s="24">
        <f t="shared" si="2"/>
        <v>88.58223830891636</v>
      </c>
      <c r="AF15" s="25">
        <f t="shared" si="2"/>
        <v>89.35414956207472</v>
      </c>
    </row>
    <row r="16" spans="1:32" ht="12">
      <c r="A16" s="22">
        <v>50</v>
      </c>
      <c r="B16" s="23">
        <f t="shared" si="0"/>
        <v>16.054297923079265</v>
      </c>
      <c r="C16" s="24">
        <f t="shared" si="0"/>
        <v>21.729546175813187</v>
      </c>
      <c r="D16" s="24">
        <f t="shared" si="0"/>
        <v>27.02111257309432</v>
      </c>
      <c r="E16" s="24">
        <f t="shared" si="0"/>
        <v>31.95493637954123</v>
      </c>
      <c r="F16" s="24">
        <f t="shared" si="0"/>
        <v>36.555203205177186</v>
      </c>
      <c r="G16" s="24">
        <f t="shared" si="0"/>
        <v>40.84446356331849</v>
      </c>
      <c r="H16" s="24">
        <f t="shared" si="0"/>
        <v>44.84374341321703</v>
      </c>
      <c r="I16" s="24">
        <f t="shared" si="0"/>
        <v>48.57264722933681</v>
      </c>
      <c r="J16" s="24">
        <f t="shared" si="0"/>
        <v>52.049454102510595</v>
      </c>
      <c r="K16" s="24">
        <f t="shared" si="0"/>
        <v>55.29120734406436</v>
      </c>
      <c r="L16" s="24">
        <f t="shared" si="1"/>
        <v>58.313798032149165</v>
      </c>
      <c r="M16" s="24">
        <f t="shared" si="1"/>
        <v>61.132042909824705</v>
      </c>
      <c r="N16" s="24">
        <f t="shared" si="1"/>
        <v>63.759757016750974</v>
      </c>
      <c r="O16" s="24">
        <f t="shared" si="1"/>
        <v>66.2098214105287</v>
      </c>
      <c r="P16" s="24">
        <f t="shared" si="1"/>
        <v>68.49424630965866</v>
      </c>
      <c r="Q16" s="24">
        <f t="shared" si="1"/>
        <v>70.62422996764673</v>
      </c>
      <c r="R16" s="24">
        <f t="shared" si="1"/>
        <v>72.61021356685544</v>
      </c>
      <c r="S16" s="24">
        <f t="shared" si="1"/>
        <v>74.46193240119223</v>
      </c>
      <c r="T16" s="24">
        <f t="shared" si="1"/>
        <v>76.18846359853131</v>
      </c>
      <c r="U16" s="24">
        <f t="shared" si="1"/>
        <v>77.79827061680507</v>
      </c>
      <c r="V16" s="24">
        <f t="shared" si="2"/>
        <v>79.29924473188474</v>
      </c>
      <c r="W16" s="24">
        <f t="shared" si="2"/>
        <v>80.69874372062384</v>
      </c>
      <c r="X16" s="24">
        <f t="shared" si="2"/>
        <v>82.00362792868879</v>
      </c>
      <c r="Y16" s="24">
        <f t="shared" si="2"/>
        <v>83.22029389998141</v>
      </c>
      <c r="Z16" s="24">
        <f t="shared" si="2"/>
        <v>84.35470573250453</v>
      </c>
      <c r="AA16" s="24">
        <f t="shared" si="2"/>
        <v>85.41242431437726</v>
      </c>
      <c r="AB16" s="24">
        <f t="shared" si="2"/>
        <v>86.39863458331509</v>
      </c>
      <c r="AC16" s="24">
        <f t="shared" si="2"/>
        <v>87.31817094320049</v>
      </c>
      <c r="AD16" s="24">
        <f t="shared" si="2"/>
        <v>88.17554096233647</v>
      </c>
      <c r="AE16" s="24">
        <f t="shared" si="2"/>
        <v>88.97494746955148</v>
      </c>
      <c r="AF16" s="25">
        <f t="shared" si="2"/>
        <v>89.72030915647136</v>
      </c>
    </row>
    <row r="17" spans="1:32" ht="12">
      <c r="A17" s="22">
        <v>60</v>
      </c>
      <c r="B17" s="23">
        <f t="shared" si="0"/>
        <v>18.941575402981293</v>
      </c>
      <c r="C17" s="24">
        <f t="shared" si="0"/>
        <v>24.421625854427454</v>
      </c>
      <c r="D17" s="24">
        <f t="shared" si="0"/>
        <v>29.531191028128656</v>
      </c>
      <c r="E17" s="24">
        <f t="shared" si="0"/>
        <v>34.29531801849433</v>
      </c>
      <c r="F17" s="24">
        <f t="shared" si="0"/>
        <v>38.73736058155839</v>
      </c>
      <c r="G17" s="24">
        <f t="shared" si="0"/>
        <v>42.879093615118514</v>
      </c>
      <c r="H17" s="24">
        <f t="shared" si="0"/>
        <v>46.74081989931028</v>
      </c>
      <c r="I17" s="24">
        <f t="shared" si="0"/>
        <v>50.34146962085906</v>
      </c>
      <c r="J17" s="24">
        <f t="shared" si="0"/>
        <v>53.698693168877185</v>
      </c>
      <c r="K17" s="24">
        <f t="shared" si="0"/>
        <v>56.82894765709203</v>
      </c>
      <c r="L17" s="24">
        <f t="shared" si="1"/>
        <v>59.747577596636404</v>
      </c>
      <c r="M17" s="24">
        <f t="shared" si="1"/>
        <v>62.468890114860045</v>
      </c>
      <c r="N17" s="24">
        <f t="shared" si="1"/>
        <v>65.00622508888448</v>
      </c>
      <c r="O17" s="24">
        <f t="shared" si="1"/>
        <v>67.37202053769606</v>
      </c>
      <c r="P17" s="24">
        <f t="shared" si="1"/>
        <v>69.5778735933296</v>
      </c>
      <c r="Q17" s="24">
        <f t="shared" si="1"/>
        <v>71.63459735002296</v>
      </c>
      <c r="R17" s="24">
        <f t="shared" si="1"/>
        <v>73.5522738700176</v>
      </c>
      <c r="S17" s="24">
        <f t="shared" si="1"/>
        <v>75.34030360583935</v>
      </c>
      <c r="T17" s="24">
        <f t="shared" si="1"/>
        <v>77.00745148132762</v>
      </c>
      <c r="U17" s="24">
        <f t="shared" si="1"/>
        <v>78.5618898573022</v>
      </c>
      <c r="V17" s="24">
        <f t="shared" si="2"/>
        <v>80.01123859248555</v>
      </c>
      <c r="W17" s="24">
        <f t="shared" si="2"/>
        <v>81.362602396059</v>
      </c>
      <c r="X17" s="24">
        <f t="shared" si="2"/>
        <v>82.62260565495548</v>
      </c>
      <c r="Y17" s="24">
        <f t="shared" si="2"/>
        <v>83.79742490661192</v>
      </c>
      <c r="Z17" s="24">
        <f t="shared" si="2"/>
        <v>84.89281911636292</v>
      </c>
      <c r="AA17" s="24">
        <f t="shared" si="2"/>
        <v>85.9141579078955</v>
      </c>
      <c r="AB17" s="24">
        <f t="shared" si="2"/>
        <v>86.8664478851507</v>
      </c>
      <c r="AC17" s="24">
        <f t="shared" si="2"/>
        <v>87.75435717470181</v>
      </c>
      <c r="AD17" s="24">
        <f t="shared" si="2"/>
        <v>88.58223830891636</v>
      </c>
      <c r="AE17" s="24">
        <f t="shared" si="2"/>
        <v>89.35414956207472</v>
      </c>
      <c r="AF17" s="25">
        <f t="shared" si="2"/>
        <v>90.07387484403544</v>
      </c>
    </row>
    <row r="18" spans="1:32" ht="12">
      <c r="A18" s="22">
        <v>70</v>
      </c>
      <c r="B18" s="23">
        <f aca="true" t="shared" si="3" ref="B18:K27">100*(1-EXP(-($O$1*B$7+$R$1*$A18)))</f>
        <v>21.729546175813187</v>
      </c>
      <c r="C18" s="24">
        <f t="shared" si="3"/>
        <v>27.02111257309432</v>
      </c>
      <c r="D18" s="24">
        <f t="shared" si="3"/>
        <v>31.95493637954123</v>
      </c>
      <c r="E18" s="24">
        <f t="shared" si="3"/>
        <v>36.55520320517718</v>
      </c>
      <c r="F18" s="24">
        <f t="shared" si="3"/>
        <v>40.84446356331849</v>
      </c>
      <c r="G18" s="24">
        <f t="shared" si="3"/>
        <v>44.84374341321702</v>
      </c>
      <c r="H18" s="24">
        <f t="shared" si="3"/>
        <v>48.57264722933681</v>
      </c>
      <c r="I18" s="24">
        <f t="shared" si="3"/>
        <v>52.049454102510595</v>
      </c>
      <c r="J18" s="24">
        <f t="shared" si="3"/>
        <v>55.29120734406436</v>
      </c>
      <c r="K18" s="24">
        <f t="shared" si="3"/>
        <v>58.313798032149165</v>
      </c>
      <c r="L18" s="24">
        <f aca="true" t="shared" si="4" ref="L18:U27">100*(1-EXP(-($O$1*L$7+$R$1*$A18)))</f>
        <v>61.132042909824705</v>
      </c>
      <c r="M18" s="24">
        <f t="shared" si="4"/>
        <v>63.759757016750974</v>
      </c>
      <c r="N18" s="24">
        <f t="shared" si="4"/>
        <v>66.20982141052869</v>
      </c>
      <c r="O18" s="24">
        <f t="shared" si="4"/>
        <v>68.49424630965868</v>
      </c>
      <c r="P18" s="24">
        <f t="shared" si="4"/>
        <v>70.62422996764673</v>
      </c>
      <c r="Q18" s="24">
        <f t="shared" si="4"/>
        <v>72.61021356685544</v>
      </c>
      <c r="R18" s="24">
        <f t="shared" si="4"/>
        <v>74.46193240119223</v>
      </c>
      <c r="S18" s="24">
        <f t="shared" si="4"/>
        <v>76.1884635985313</v>
      </c>
      <c r="T18" s="24">
        <f t="shared" si="4"/>
        <v>77.79827061680507</v>
      </c>
      <c r="U18" s="24">
        <f t="shared" si="4"/>
        <v>79.29924473188474</v>
      </c>
      <c r="V18" s="24">
        <f aca="true" t="shared" si="5" ref="V18:AF27">100*(1-EXP(-($O$1*V$7+$R$1*$A18)))</f>
        <v>80.69874372062382</v>
      </c>
      <c r="W18" s="24">
        <f t="shared" si="5"/>
        <v>82.00362792868879</v>
      </c>
      <c r="X18" s="24">
        <f t="shared" si="5"/>
        <v>83.22029389998141</v>
      </c>
      <c r="Y18" s="24">
        <f t="shared" si="5"/>
        <v>84.35470573250453</v>
      </c>
      <c r="Z18" s="24">
        <f t="shared" si="5"/>
        <v>85.41242431437726</v>
      </c>
      <c r="AA18" s="24">
        <f t="shared" si="5"/>
        <v>86.39863458331509</v>
      </c>
      <c r="AB18" s="24">
        <f t="shared" si="5"/>
        <v>87.31817094320049</v>
      </c>
      <c r="AC18" s="24">
        <f t="shared" si="5"/>
        <v>88.17554096233647</v>
      </c>
      <c r="AD18" s="24">
        <f t="shared" si="5"/>
        <v>88.97494746955148</v>
      </c>
      <c r="AE18" s="24">
        <f t="shared" si="5"/>
        <v>89.72030915647137</v>
      </c>
      <c r="AF18" s="25">
        <f t="shared" si="5"/>
        <v>90.41527978695014</v>
      </c>
    </row>
    <row r="19" spans="1:32" ht="12">
      <c r="A19" s="22">
        <f>A18+10</f>
        <v>80</v>
      </c>
      <c r="B19" s="23">
        <f t="shared" si="3"/>
        <v>24.421625854427454</v>
      </c>
      <c r="C19" s="24">
        <f t="shared" si="3"/>
        <v>29.531191028128656</v>
      </c>
      <c r="D19" s="24">
        <f t="shared" si="3"/>
        <v>34.29531801849433</v>
      </c>
      <c r="E19" s="24">
        <f t="shared" si="3"/>
        <v>38.7373605815584</v>
      </c>
      <c r="F19" s="24">
        <f t="shared" si="3"/>
        <v>42.879093615118514</v>
      </c>
      <c r="G19" s="24">
        <f t="shared" si="3"/>
        <v>46.74081989931028</v>
      </c>
      <c r="H19" s="24">
        <f t="shared" si="3"/>
        <v>50.34146962085906</v>
      </c>
      <c r="I19" s="24">
        <f t="shared" si="3"/>
        <v>53.698693168877185</v>
      </c>
      <c r="J19" s="24">
        <f t="shared" si="3"/>
        <v>56.82894765709203</v>
      </c>
      <c r="K19" s="24">
        <f t="shared" si="3"/>
        <v>59.747577596636404</v>
      </c>
      <c r="L19" s="24">
        <f t="shared" si="4"/>
        <v>62.46889011486005</v>
      </c>
      <c r="M19" s="24">
        <f t="shared" si="4"/>
        <v>65.00622508888448</v>
      </c>
      <c r="N19" s="24">
        <f t="shared" si="4"/>
        <v>67.37202053769606</v>
      </c>
      <c r="O19" s="24">
        <f t="shared" si="4"/>
        <v>69.5778735933296</v>
      </c>
      <c r="P19" s="24">
        <f t="shared" si="4"/>
        <v>71.63459735002297</v>
      </c>
      <c r="Q19" s="24">
        <f t="shared" si="4"/>
        <v>73.5522738700176</v>
      </c>
      <c r="R19" s="24">
        <f t="shared" si="4"/>
        <v>75.34030360583935</v>
      </c>
      <c r="S19" s="24">
        <f t="shared" si="4"/>
        <v>77.00745148132762</v>
      </c>
      <c r="T19" s="24">
        <f t="shared" si="4"/>
        <v>78.56188985730222</v>
      </c>
      <c r="U19" s="24">
        <f t="shared" si="4"/>
        <v>80.01123859248555</v>
      </c>
      <c r="V19" s="24">
        <f t="shared" si="5"/>
        <v>81.362602396059</v>
      </c>
      <c r="W19" s="24">
        <f t="shared" si="5"/>
        <v>82.62260565495549</v>
      </c>
      <c r="X19" s="24">
        <f t="shared" si="5"/>
        <v>83.79742490661192</v>
      </c>
      <c r="Y19" s="24">
        <f t="shared" si="5"/>
        <v>84.89281911636292</v>
      </c>
      <c r="Z19" s="24">
        <f t="shared" si="5"/>
        <v>85.9141579078955</v>
      </c>
      <c r="AA19" s="24">
        <f t="shared" si="5"/>
        <v>86.8664478851507</v>
      </c>
      <c r="AB19" s="24">
        <f t="shared" si="5"/>
        <v>87.75435717470181</v>
      </c>
      <c r="AC19" s="24">
        <f t="shared" si="5"/>
        <v>88.58223830891635</v>
      </c>
      <c r="AD19" s="24">
        <f t="shared" si="5"/>
        <v>89.35414956207472</v>
      </c>
      <c r="AE19" s="24">
        <f t="shared" si="5"/>
        <v>90.07387484403544</v>
      </c>
      <c r="AF19" s="25">
        <f t="shared" si="5"/>
        <v>90.74494224896567</v>
      </c>
    </row>
    <row r="20" spans="1:32" ht="12">
      <c r="A20" s="22">
        <f aca="true" t="shared" si="6" ref="A20:A31">A19+10</f>
        <v>90</v>
      </c>
      <c r="B20" s="23">
        <f t="shared" si="3"/>
        <v>27.02111257309432</v>
      </c>
      <c r="C20" s="24">
        <f t="shared" si="3"/>
        <v>31.95493637954123</v>
      </c>
      <c r="D20" s="24">
        <f t="shared" si="3"/>
        <v>36.55520320517718</v>
      </c>
      <c r="E20" s="24">
        <f t="shared" si="3"/>
        <v>40.84446356331849</v>
      </c>
      <c r="F20" s="24">
        <f t="shared" si="3"/>
        <v>44.84374341321702</v>
      </c>
      <c r="G20" s="24">
        <f t="shared" si="3"/>
        <v>48.57264722933681</v>
      </c>
      <c r="H20" s="24">
        <f t="shared" si="3"/>
        <v>52.049454102510595</v>
      </c>
      <c r="I20" s="24">
        <f t="shared" si="3"/>
        <v>55.29120734406436</v>
      </c>
      <c r="J20" s="24">
        <f t="shared" si="3"/>
        <v>58.31379803214916</v>
      </c>
      <c r="K20" s="24">
        <f t="shared" si="3"/>
        <v>61.132042909824705</v>
      </c>
      <c r="L20" s="24">
        <f t="shared" si="4"/>
        <v>63.759757016750974</v>
      </c>
      <c r="M20" s="24">
        <f t="shared" si="4"/>
        <v>66.20982141052869</v>
      </c>
      <c r="N20" s="24">
        <f t="shared" si="4"/>
        <v>68.49424630965866</v>
      </c>
      <c r="O20" s="24">
        <f t="shared" si="4"/>
        <v>70.62422996764673</v>
      </c>
      <c r="P20" s="24">
        <f t="shared" si="4"/>
        <v>72.61021356685544</v>
      </c>
      <c r="Q20" s="24">
        <f t="shared" si="4"/>
        <v>74.46193240119223</v>
      </c>
      <c r="R20" s="24">
        <f t="shared" si="4"/>
        <v>76.1884635985313</v>
      </c>
      <c r="S20" s="24">
        <f t="shared" si="4"/>
        <v>77.79827061680507</v>
      </c>
      <c r="T20" s="24">
        <f t="shared" si="4"/>
        <v>79.29924473188474</v>
      </c>
      <c r="U20" s="24">
        <f t="shared" si="4"/>
        <v>80.69874372062382</v>
      </c>
      <c r="V20" s="24">
        <f t="shared" si="5"/>
        <v>82.00362792868879</v>
      </c>
      <c r="W20" s="24">
        <f t="shared" si="5"/>
        <v>83.22029389998141</v>
      </c>
      <c r="X20" s="24">
        <f t="shared" si="5"/>
        <v>84.35470573250453</v>
      </c>
      <c r="Y20" s="24">
        <f t="shared" si="5"/>
        <v>85.41242431437726</v>
      </c>
      <c r="Z20" s="24">
        <f t="shared" si="5"/>
        <v>86.39863458331509</v>
      </c>
      <c r="AA20" s="24">
        <f t="shared" si="5"/>
        <v>87.31817094320049</v>
      </c>
      <c r="AB20" s="24">
        <f t="shared" si="5"/>
        <v>88.17554096233647</v>
      </c>
      <c r="AC20" s="24">
        <f t="shared" si="5"/>
        <v>88.97494746955148</v>
      </c>
      <c r="AD20" s="24">
        <f t="shared" si="5"/>
        <v>89.72030915647137</v>
      </c>
      <c r="AE20" s="24">
        <f t="shared" si="5"/>
        <v>90.41527978695014</v>
      </c>
      <c r="AF20" s="25">
        <f t="shared" si="5"/>
        <v>91.06326610782467</v>
      </c>
    </row>
    <row r="21" spans="1:32" ht="12">
      <c r="A21" s="22">
        <f t="shared" si="6"/>
        <v>100</v>
      </c>
      <c r="B21" s="23">
        <f t="shared" si="3"/>
        <v>29.531191028128656</v>
      </c>
      <c r="C21" s="24">
        <f t="shared" si="3"/>
        <v>34.29531801849433</v>
      </c>
      <c r="D21" s="24">
        <f t="shared" si="3"/>
        <v>38.7373605815584</v>
      </c>
      <c r="E21" s="24">
        <f t="shared" si="3"/>
        <v>42.879093615118514</v>
      </c>
      <c r="F21" s="24">
        <f t="shared" si="3"/>
        <v>46.74081989931028</v>
      </c>
      <c r="G21" s="24">
        <f t="shared" si="3"/>
        <v>50.34146962085906</v>
      </c>
      <c r="H21" s="24">
        <f t="shared" si="3"/>
        <v>53.698693168877185</v>
      </c>
      <c r="I21" s="24">
        <f t="shared" si="3"/>
        <v>56.82894765709203</v>
      </c>
      <c r="J21" s="24">
        <f t="shared" si="3"/>
        <v>59.747577596636404</v>
      </c>
      <c r="K21" s="24">
        <f t="shared" si="3"/>
        <v>62.46889011486005</v>
      </c>
      <c r="L21" s="24">
        <f t="shared" si="4"/>
        <v>65.00622508888448</v>
      </c>
      <c r="M21" s="24">
        <f t="shared" si="4"/>
        <v>67.37202053769606</v>
      </c>
      <c r="N21" s="24">
        <f t="shared" si="4"/>
        <v>69.5778735933296</v>
      </c>
      <c r="O21" s="24">
        <f t="shared" si="4"/>
        <v>71.63459735002297</v>
      </c>
      <c r="P21" s="24">
        <f t="shared" si="4"/>
        <v>73.5522738700176</v>
      </c>
      <c r="Q21" s="24">
        <f t="shared" si="4"/>
        <v>75.34030360583935</v>
      </c>
      <c r="R21" s="24">
        <f t="shared" si="4"/>
        <v>77.00745148132762</v>
      </c>
      <c r="S21" s="24">
        <f t="shared" si="4"/>
        <v>78.56188985730222</v>
      </c>
      <c r="T21" s="24">
        <f t="shared" si="4"/>
        <v>80.01123859248555</v>
      </c>
      <c r="U21" s="24">
        <f t="shared" si="4"/>
        <v>81.362602396059</v>
      </c>
      <c r="V21" s="24">
        <f t="shared" si="5"/>
        <v>82.62260565495549</v>
      </c>
      <c r="W21" s="24">
        <f t="shared" si="5"/>
        <v>83.79742490661192</v>
      </c>
      <c r="X21" s="24">
        <f t="shared" si="5"/>
        <v>84.89281911636292</v>
      </c>
      <c r="Y21" s="24">
        <f t="shared" si="5"/>
        <v>85.9141579078955</v>
      </c>
      <c r="Z21" s="24">
        <f t="shared" si="5"/>
        <v>86.8664478851507</v>
      </c>
      <c r="AA21" s="24">
        <f t="shared" si="5"/>
        <v>87.75435717470181</v>
      </c>
      <c r="AB21" s="24">
        <f t="shared" si="5"/>
        <v>88.58223830891636</v>
      </c>
      <c r="AC21" s="24">
        <f t="shared" si="5"/>
        <v>89.35414956207472</v>
      </c>
      <c r="AD21" s="24">
        <f t="shared" si="5"/>
        <v>90.07387484403544</v>
      </c>
      <c r="AE21" s="24">
        <f t="shared" si="5"/>
        <v>90.74494224896567</v>
      </c>
      <c r="AF21" s="25">
        <f t="shared" si="5"/>
        <v>91.37064135006295</v>
      </c>
    </row>
    <row r="22" spans="1:32" ht="12">
      <c r="A22" s="22">
        <f t="shared" si="6"/>
        <v>110</v>
      </c>
      <c r="B22" s="23">
        <f t="shared" si="3"/>
        <v>31.95493637954123</v>
      </c>
      <c r="C22" s="24">
        <f t="shared" si="3"/>
        <v>36.55520320517718</v>
      </c>
      <c r="D22" s="24">
        <f t="shared" si="3"/>
        <v>40.84446356331849</v>
      </c>
      <c r="E22" s="24">
        <f t="shared" si="3"/>
        <v>44.84374341321702</v>
      </c>
      <c r="F22" s="24">
        <f t="shared" si="3"/>
        <v>48.57264722933681</v>
      </c>
      <c r="G22" s="24">
        <f t="shared" si="3"/>
        <v>52.049454102510595</v>
      </c>
      <c r="H22" s="24">
        <f t="shared" si="3"/>
        <v>55.29120734406436</v>
      </c>
      <c r="I22" s="24">
        <f t="shared" si="3"/>
        <v>58.31379803214916</v>
      </c>
      <c r="J22" s="24">
        <f t="shared" si="3"/>
        <v>61.132042909824705</v>
      </c>
      <c r="K22" s="24">
        <f t="shared" si="3"/>
        <v>63.759757016750974</v>
      </c>
      <c r="L22" s="24">
        <f t="shared" si="4"/>
        <v>66.20982141052869</v>
      </c>
      <c r="M22" s="24">
        <f t="shared" si="4"/>
        <v>68.49424630965866</v>
      </c>
      <c r="N22" s="24">
        <f t="shared" si="4"/>
        <v>70.62422996764673</v>
      </c>
      <c r="O22" s="24">
        <f t="shared" si="4"/>
        <v>72.61021356685544</v>
      </c>
      <c r="P22" s="24">
        <f t="shared" si="4"/>
        <v>74.46193240119223</v>
      </c>
      <c r="Q22" s="24">
        <f t="shared" si="4"/>
        <v>76.1884635985313</v>
      </c>
      <c r="R22" s="24">
        <f t="shared" si="4"/>
        <v>77.79827061680507</v>
      </c>
      <c r="S22" s="24">
        <f t="shared" si="4"/>
        <v>79.29924473188474</v>
      </c>
      <c r="T22" s="24">
        <f t="shared" si="4"/>
        <v>80.69874372062384</v>
      </c>
      <c r="U22" s="24">
        <f t="shared" si="4"/>
        <v>82.00362792868879</v>
      </c>
      <c r="V22" s="24">
        <f t="shared" si="5"/>
        <v>83.22029389998141</v>
      </c>
      <c r="W22" s="24">
        <f t="shared" si="5"/>
        <v>84.35470573250453</v>
      </c>
      <c r="X22" s="24">
        <f t="shared" si="5"/>
        <v>85.41242431437726</v>
      </c>
      <c r="Y22" s="24">
        <f t="shared" si="5"/>
        <v>86.39863458331509</v>
      </c>
      <c r="Z22" s="24">
        <f t="shared" si="5"/>
        <v>87.31817094320049</v>
      </c>
      <c r="AA22" s="24">
        <f t="shared" si="5"/>
        <v>88.17554096233647</v>
      </c>
      <c r="AB22" s="24">
        <f t="shared" si="5"/>
        <v>88.97494746955148</v>
      </c>
      <c r="AC22" s="24">
        <f t="shared" si="5"/>
        <v>89.72030915647137</v>
      </c>
      <c r="AD22" s="24">
        <f t="shared" si="5"/>
        <v>90.41527978695014</v>
      </c>
      <c r="AE22" s="24">
        <f t="shared" si="5"/>
        <v>91.06326610782467</v>
      </c>
      <c r="AF22" s="25">
        <f t="shared" si="5"/>
        <v>91.66744454879169</v>
      </c>
    </row>
    <row r="23" spans="1:32" ht="12">
      <c r="A23" s="22">
        <f t="shared" si="6"/>
        <v>120</v>
      </c>
      <c r="B23" s="23">
        <f t="shared" si="3"/>
        <v>34.29531801849433</v>
      </c>
      <c r="C23" s="24">
        <f t="shared" si="3"/>
        <v>38.73736058155839</v>
      </c>
      <c r="D23" s="24">
        <f t="shared" si="3"/>
        <v>42.879093615118514</v>
      </c>
      <c r="E23" s="24">
        <f t="shared" si="3"/>
        <v>46.74081989931028</v>
      </c>
      <c r="F23" s="24">
        <f t="shared" si="3"/>
        <v>50.341469620859044</v>
      </c>
      <c r="G23" s="24">
        <f t="shared" si="3"/>
        <v>53.698693168877185</v>
      </c>
      <c r="H23" s="24">
        <f t="shared" si="3"/>
        <v>56.82894765709203</v>
      </c>
      <c r="I23" s="24">
        <f t="shared" si="3"/>
        <v>59.747577596636404</v>
      </c>
      <c r="J23" s="24">
        <f t="shared" si="3"/>
        <v>62.468890114860045</v>
      </c>
      <c r="K23" s="24">
        <f t="shared" si="3"/>
        <v>65.00622508888448</v>
      </c>
      <c r="L23" s="24">
        <f t="shared" si="4"/>
        <v>67.37202053769606</v>
      </c>
      <c r="M23" s="24">
        <f t="shared" si="4"/>
        <v>69.57787359332958</v>
      </c>
      <c r="N23" s="24">
        <f t="shared" si="4"/>
        <v>71.63459735002296</v>
      </c>
      <c r="O23" s="24">
        <f t="shared" si="4"/>
        <v>73.5522738700176</v>
      </c>
      <c r="P23" s="24">
        <f t="shared" si="4"/>
        <v>75.34030360583935</v>
      </c>
      <c r="Q23" s="24">
        <f t="shared" si="4"/>
        <v>77.00745148132762</v>
      </c>
      <c r="R23" s="24">
        <f t="shared" si="4"/>
        <v>78.5618898573022</v>
      </c>
      <c r="S23" s="24">
        <f t="shared" si="4"/>
        <v>80.01123859248555</v>
      </c>
      <c r="T23" s="24">
        <f t="shared" si="4"/>
        <v>81.362602396059</v>
      </c>
      <c r="U23" s="24">
        <f t="shared" si="4"/>
        <v>82.62260565495548</v>
      </c>
      <c r="V23" s="24">
        <f t="shared" si="5"/>
        <v>83.79742490661192</v>
      </c>
      <c r="W23" s="24">
        <f t="shared" si="5"/>
        <v>84.89281911636292</v>
      </c>
      <c r="X23" s="24">
        <f t="shared" si="5"/>
        <v>85.9141579078955</v>
      </c>
      <c r="Y23" s="24">
        <f t="shared" si="5"/>
        <v>86.8664478851507</v>
      </c>
      <c r="Z23" s="24">
        <f t="shared" si="5"/>
        <v>87.75435717470181</v>
      </c>
      <c r="AA23" s="24">
        <f t="shared" si="5"/>
        <v>88.58223830891636</v>
      </c>
      <c r="AB23" s="24">
        <f t="shared" si="5"/>
        <v>89.35414956207472</v>
      </c>
      <c r="AC23" s="24">
        <f t="shared" si="5"/>
        <v>90.07387484403544</v>
      </c>
      <c r="AD23" s="24">
        <f t="shared" si="5"/>
        <v>90.74494224896567</v>
      </c>
      <c r="AE23" s="24">
        <f t="shared" si="5"/>
        <v>91.37064135006295</v>
      </c>
      <c r="AF23" s="25">
        <f t="shared" si="5"/>
        <v>91.95403932504675</v>
      </c>
    </row>
    <row r="24" spans="1:32" ht="12">
      <c r="A24" s="22">
        <f t="shared" si="6"/>
        <v>130</v>
      </c>
      <c r="B24" s="23">
        <f t="shared" si="3"/>
        <v>36.55520320517718</v>
      </c>
      <c r="C24" s="24">
        <f t="shared" si="3"/>
        <v>40.84446356331849</v>
      </c>
      <c r="D24" s="24">
        <f t="shared" si="3"/>
        <v>44.84374341321702</v>
      </c>
      <c r="E24" s="24">
        <f t="shared" si="3"/>
        <v>48.57264722933681</v>
      </c>
      <c r="F24" s="24">
        <f t="shared" si="3"/>
        <v>52.049454102510595</v>
      </c>
      <c r="G24" s="24">
        <f t="shared" si="3"/>
        <v>55.29120734406436</v>
      </c>
      <c r="H24" s="24">
        <f t="shared" si="3"/>
        <v>58.31379803214916</v>
      </c>
      <c r="I24" s="24">
        <f t="shared" si="3"/>
        <v>61.132042909824705</v>
      </c>
      <c r="J24" s="24">
        <f t="shared" si="3"/>
        <v>63.759757016750974</v>
      </c>
      <c r="K24" s="24">
        <f t="shared" si="3"/>
        <v>66.2098214105287</v>
      </c>
      <c r="L24" s="24">
        <f t="shared" si="4"/>
        <v>68.49424630965866</v>
      </c>
      <c r="M24" s="24">
        <f t="shared" si="4"/>
        <v>70.62422996764673</v>
      </c>
      <c r="N24" s="24">
        <f t="shared" si="4"/>
        <v>72.61021356685544</v>
      </c>
      <c r="O24" s="24">
        <f t="shared" si="4"/>
        <v>74.46193240119223</v>
      </c>
      <c r="P24" s="24">
        <f t="shared" si="4"/>
        <v>76.1884635985313</v>
      </c>
      <c r="Q24" s="24">
        <f t="shared" si="4"/>
        <v>77.79827061680507</v>
      </c>
      <c r="R24" s="24">
        <f t="shared" si="4"/>
        <v>79.29924473188474</v>
      </c>
      <c r="S24" s="24">
        <f t="shared" si="4"/>
        <v>80.69874372062384</v>
      </c>
      <c r="T24" s="24">
        <f t="shared" si="4"/>
        <v>82.00362792868879</v>
      </c>
      <c r="U24" s="24">
        <f t="shared" si="4"/>
        <v>83.22029389998141</v>
      </c>
      <c r="V24" s="24">
        <f t="shared" si="5"/>
        <v>84.35470573250453</v>
      </c>
      <c r="W24" s="24">
        <f t="shared" si="5"/>
        <v>85.41242431437726</v>
      </c>
      <c r="X24" s="24">
        <f t="shared" si="5"/>
        <v>86.39863458331509</v>
      </c>
      <c r="Y24" s="24">
        <f t="shared" si="5"/>
        <v>87.31817094320049</v>
      </c>
      <c r="Z24" s="24">
        <f t="shared" si="5"/>
        <v>88.17554096233647</v>
      </c>
      <c r="AA24" s="24">
        <f t="shared" si="5"/>
        <v>88.97494746955148</v>
      </c>
      <c r="AB24" s="24">
        <f t="shared" si="5"/>
        <v>89.72030915647137</v>
      </c>
      <c r="AC24" s="24">
        <f t="shared" si="5"/>
        <v>90.41527978695014</v>
      </c>
      <c r="AD24" s="24">
        <f t="shared" si="5"/>
        <v>91.06326610782467</v>
      </c>
      <c r="AE24" s="24">
        <f t="shared" si="5"/>
        <v>91.66744454879169</v>
      </c>
      <c r="AF24" s="25">
        <f t="shared" si="5"/>
        <v>92.23077679326977</v>
      </c>
    </row>
    <row r="25" spans="1:32" ht="12">
      <c r="A25" s="22">
        <f t="shared" si="6"/>
        <v>140</v>
      </c>
      <c r="B25" s="23">
        <f t="shared" si="3"/>
        <v>38.73736058155839</v>
      </c>
      <c r="C25" s="24">
        <f t="shared" si="3"/>
        <v>42.879093615118514</v>
      </c>
      <c r="D25" s="24">
        <f t="shared" si="3"/>
        <v>46.74081989931028</v>
      </c>
      <c r="E25" s="24">
        <f t="shared" si="3"/>
        <v>50.341469620859044</v>
      </c>
      <c r="F25" s="24">
        <f t="shared" si="3"/>
        <v>53.698693168877185</v>
      </c>
      <c r="G25" s="24">
        <f t="shared" si="3"/>
        <v>56.82894765709203</v>
      </c>
      <c r="H25" s="24">
        <f t="shared" si="3"/>
        <v>59.747577596636404</v>
      </c>
      <c r="I25" s="24">
        <f t="shared" si="3"/>
        <v>62.468890114860045</v>
      </c>
      <c r="J25" s="24">
        <f t="shared" si="3"/>
        <v>65.00622508888448</v>
      </c>
      <c r="K25" s="24">
        <f t="shared" si="3"/>
        <v>67.37202053769606</v>
      </c>
      <c r="L25" s="24">
        <f t="shared" si="4"/>
        <v>69.57787359332958</v>
      </c>
      <c r="M25" s="24">
        <f t="shared" si="4"/>
        <v>71.63459735002296</v>
      </c>
      <c r="N25" s="24">
        <f t="shared" si="4"/>
        <v>73.5522738700176</v>
      </c>
      <c r="O25" s="24">
        <f t="shared" si="4"/>
        <v>75.34030360583935</v>
      </c>
      <c r="P25" s="24">
        <f t="shared" si="4"/>
        <v>77.00745148132762</v>
      </c>
      <c r="Q25" s="24">
        <f t="shared" si="4"/>
        <v>78.5618898573022</v>
      </c>
      <c r="R25" s="24">
        <f t="shared" si="4"/>
        <v>80.01123859248555</v>
      </c>
      <c r="S25" s="24">
        <f t="shared" si="4"/>
        <v>81.362602396059</v>
      </c>
      <c r="T25" s="24">
        <f t="shared" si="4"/>
        <v>82.62260565495549</v>
      </c>
      <c r="U25" s="24">
        <f t="shared" si="4"/>
        <v>83.79742490661192</v>
      </c>
      <c r="V25" s="24">
        <f t="shared" si="5"/>
        <v>84.89281911636292</v>
      </c>
      <c r="W25" s="24">
        <f t="shared" si="5"/>
        <v>85.9141579078955</v>
      </c>
      <c r="X25" s="24">
        <f t="shared" si="5"/>
        <v>86.8664478851507</v>
      </c>
      <c r="Y25" s="24">
        <f t="shared" si="5"/>
        <v>87.75435717470181</v>
      </c>
      <c r="Z25" s="24">
        <f t="shared" si="5"/>
        <v>88.58223830891635</v>
      </c>
      <c r="AA25" s="24">
        <f t="shared" si="5"/>
        <v>89.35414956207472</v>
      </c>
      <c r="AB25" s="24">
        <f t="shared" si="5"/>
        <v>90.07387484403544</v>
      </c>
      <c r="AC25" s="24">
        <f t="shared" si="5"/>
        <v>90.74494224896567</v>
      </c>
      <c r="AD25" s="24">
        <f t="shared" si="5"/>
        <v>91.37064135006295</v>
      </c>
      <c r="AE25" s="24">
        <f t="shared" si="5"/>
        <v>91.95403932504675</v>
      </c>
      <c r="AF25" s="25">
        <f t="shared" si="5"/>
        <v>92.4979959914673</v>
      </c>
    </row>
    <row r="26" spans="1:32" ht="12">
      <c r="A26" s="22">
        <f t="shared" si="6"/>
        <v>150</v>
      </c>
      <c r="B26" s="23">
        <f t="shared" si="3"/>
        <v>40.84446356331849</v>
      </c>
      <c r="C26" s="24">
        <f t="shared" si="3"/>
        <v>44.84374341321702</v>
      </c>
      <c r="D26" s="24">
        <f t="shared" si="3"/>
        <v>48.57264722933681</v>
      </c>
      <c r="E26" s="24">
        <f t="shared" si="3"/>
        <v>52.049454102510595</v>
      </c>
      <c r="F26" s="24">
        <f t="shared" si="3"/>
        <v>55.29120734406436</v>
      </c>
      <c r="G26" s="24">
        <f t="shared" si="3"/>
        <v>58.31379803214916</v>
      </c>
      <c r="H26" s="24">
        <f t="shared" si="3"/>
        <v>61.132042909824705</v>
      </c>
      <c r="I26" s="24">
        <f t="shared" si="3"/>
        <v>63.759757016750974</v>
      </c>
      <c r="J26" s="24">
        <f t="shared" si="3"/>
        <v>66.20982141052869</v>
      </c>
      <c r="K26" s="24">
        <f t="shared" si="3"/>
        <v>68.49424630965868</v>
      </c>
      <c r="L26" s="24">
        <f t="shared" si="4"/>
        <v>70.62422996764673</v>
      </c>
      <c r="M26" s="24">
        <f t="shared" si="4"/>
        <v>72.61021356685544</v>
      </c>
      <c r="N26" s="24">
        <f t="shared" si="4"/>
        <v>74.46193240119223</v>
      </c>
      <c r="O26" s="24">
        <f t="shared" si="4"/>
        <v>76.1884635985313</v>
      </c>
      <c r="P26" s="24">
        <f t="shared" si="4"/>
        <v>77.79827061680507</v>
      </c>
      <c r="Q26" s="24">
        <f t="shared" si="4"/>
        <v>79.29924473188474</v>
      </c>
      <c r="R26" s="24">
        <f t="shared" si="4"/>
        <v>80.69874372062382</v>
      </c>
      <c r="S26" s="24">
        <f t="shared" si="4"/>
        <v>82.00362792868879</v>
      </c>
      <c r="T26" s="24">
        <f t="shared" si="4"/>
        <v>83.22029389998141</v>
      </c>
      <c r="U26" s="24">
        <f t="shared" si="4"/>
        <v>84.35470573250453</v>
      </c>
      <c r="V26" s="24">
        <f t="shared" si="5"/>
        <v>85.41242431437726</v>
      </c>
      <c r="W26" s="24">
        <f t="shared" si="5"/>
        <v>86.39863458331509</v>
      </c>
      <c r="X26" s="24">
        <f t="shared" si="5"/>
        <v>87.31817094320049</v>
      </c>
      <c r="Y26" s="24">
        <f t="shared" si="5"/>
        <v>88.17554096233647</v>
      </c>
      <c r="Z26" s="24">
        <f t="shared" si="5"/>
        <v>88.97494746955148</v>
      </c>
      <c r="AA26" s="24">
        <f t="shared" si="5"/>
        <v>89.72030915647137</v>
      </c>
      <c r="AB26" s="24">
        <f t="shared" si="5"/>
        <v>90.41527978695014</v>
      </c>
      <c r="AC26" s="24">
        <f t="shared" si="5"/>
        <v>91.06326610782467</v>
      </c>
      <c r="AD26" s="24">
        <f t="shared" si="5"/>
        <v>91.66744454879169</v>
      </c>
      <c r="AE26" s="24">
        <f t="shared" si="5"/>
        <v>92.23077679326977</v>
      </c>
      <c r="AF26" s="25">
        <f t="shared" si="5"/>
        <v>92.75602429657485</v>
      </c>
    </row>
    <row r="27" spans="1:32" ht="12">
      <c r="A27" s="22">
        <f t="shared" si="6"/>
        <v>160</v>
      </c>
      <c r="B27" s="23">
        <f t="shared" si="3"/>
        <v>42.879093615118514</v>
      </c>
      <c r="C27" s="24">
        <f t="shared" si="3"/>
        <v>46.74081989931028</v>
      </c>
      <c r="D27" s="24">
        <f t="shared" si="3"/>
        <v>50.34146962085906</v>
      </c>
      <c r="E27" s="24">
        <f t="shared" si="3"/>
        <v>53.698693168877185</v>
      </c>
      <c r="F27" s="24">
        <f t="shared" si="3"/>
        <v>56.82894765709203</v>
      </c>
      <c r="G27" s="24">
        <f t="shared" si="3"/>
        <v>59.747577596636404</v>
      </c>
      <c r="H27" s="24">
        <f t="shared" si="3"/>
        <v>62.46889011486005</v>
      </c>
      <c r="I27" s="24">
        <f t="shared" si="3"/>
        <v>65.00622508888448</v>
      </c>
      <c r="J27" s="24">
        <f t="shared" si="3"/>
        <v>67.37202053769606</v>
      </c>
      <c r="K27" s="24">
        <f t="shared" si="3"/>
        <v>69.5778735933296</v>
      </c>
      <c r="L27" s="24">
        <f t="shared" si="4"/>
        <v>71.63459735002297</v>
      </c>
      <c r="M27" s="24">
        <f t="shared" si="4"/>
        <v>73.5522738700176</v>
      </c>
      <c r="N27" s="24">
        <f t="shared" si="4"/>
        <v>75.34030360583935</v>
      </c>
      <c r="O27" s="24">
        <f t="shared" si="4"/>
        <v>77.00745148132762</v>
      </c>
      <c r="P27" s="24">
        <f t="shared" si="4"/>
        <v>78.5618898573022</v>
      </c>
      <c r="Q27" s="24">
        <f t="shared" si="4"/>
        <v>80.01123859248555</v>
      </c>
      <c r="R27" s="24">
        <f t="shared" si="4"/>
        <v>81.362602396059</v>
      </c>
      <c r="S27" s="24">
        <f t="shared" si="4"/>
        <v>82.62260565495549</v>
      </c>
      <c r="T27" s="24">
        <f t="shared" si="4"/>
        <v>83.79742490661192</v>
      </c>
      <c r="U27" s="24">
        <f t="shared" si="4"/>
        <v>84.89281911636292</v>
      </c>
      <c r="V27" s="24">
        <f t="shared" si="5"/>
        <v>85.9141579078955</v>
      </c>
      <c r="W27" s="24">
        <f t="shared" si="5"/>
        <v>86.8664478851507</v>
      </c>
      <c r="X27" s="24">
        <f t="shared" si="5"/>
        <v>87.75435717470181</v>
      </c>
      <c r="Y27" s="24">
        <f t="shared" si="5"/>
        <v>88.58223830891635</v>
      </c>
      <c r="Z27" s="24">
        <f t="shared" si="5"/>
        <v>89.35414956207472</v>
      </c>
      <c r="AA27" s="24">
        <f t="shared" si="5"/>
        <v>90.07387484403544</v>
      </c>
      <c r="AB27" s="24">
        <f t="shared" si="5"/>
        <v>90.74494224896567</v>
      </c>
      <c r="AC27" s="24">
        <f t="shared" si="5"/>
        <v>91.37064135006295</v>
      </c>
      <c r="AD27" s="24">
        <f t="shared" si="5"/>
        <v>91.95403932504675</v>
      </c>
      <c r="AE27" s="24">
        <f t="shared" si="5"/>
        <v>92.4979959914673</v>
      </c>
      <c r="AF27" s="25">
        <f t="shared" si="5"/>
        <v>93.00517782553447</v>
      </c>
    </row>
    <row r="28" spans="1:32" ht="12">
      <c r="A28" s="22">
        <f t="shared" si="6"/>
        <v>170</v>
      </c>
      <c r="B28" s="23">
        <f aca="true" t="shared" si="7" ref="B28:K39">100*(1-EXP(-($O$1*B$7+$R$1*$A28)))</f>
        <v>44.84374341321702</v>
      </c>
      <c r="C28" s="24">
        <f t="shared" si="7"/>
        <v>48.57264722933681</v>
      </c>
      <c r="D28" s="24">
        <f t="shared" si="7"/>
        <v>52.04945410251058</v>
      </c>
      <c r="E28" s="24">
        <f t="shared" si="7"/>
        <v>55.291207344064354</v>
      </c>
      <c r="F28" s="24">
        <f t="shared" si="7"/>
        <v>58.31379803214916</v>
      </c>
      <c r="G28" s="24">
        <f t="shared" si="7"/>
        <v>61.132042909824705</v>
      </c>
      <c r="H28" s="24">
        <f t="shared" si="7"/>
        <v>63.759757016750974</v>
      </c>
      <c r="I28" s="24">
        <f t="shared" si="7"/>
        <v>66.20982141052869</v>
      </c>
      <c r="J28" s="24">
        <f t="shared" si="7"/>
        <v>68.49424630965866</v>
      </c>
      <c r="K28" s="24">
        <f t="shared" si="7"/>
        <v>70.62422996764673</v>
      </c>
      <c r="L28" s="24">
        <f aca="true" t="shared" si="8" ref="L28:U39">100*(1-EXP(-($O$1*L$7+$R$1*$A28)))</f>
        <v>72.61021356685544</v>
      </c>
      <c r="M28" s="24">
        <f t="shared" si="8"/>
        <v>74.46193240119223</v>
      </c>
      <c r="N28" s="24">
        <f t="shared" si="8"/>
        <v>76.1884635985313</v>
      </c>
      <c r="O28" s="24">
        <f t="shared" si="8"/>
        <v>77.79827061680507</v>
      </c>
      <c r="P28" s="24">
        <f t="shared" si="8"/>
        <v>79.29924473188474</v>
      </c>
      <c r="Q28" s="24">
        <f t="shared" si="8"/>
        <v>80.69874372062382</v>
      </c>
      <c r="R28" s="24">
        <f t="shared" si="8"/>
        <v>82.00362792868879</v>
      </c>
      <c r="S28" s="24">
        <f t="shared" si="8"/>
        <v>83.22029389998141</v>
      </c>
      <c r="T28" s="24">
        <f t="shared" si="8"/>
        <v>84.35470573250453</v>
      </c>
      <c r="U28" s="24">
        <f t="shared" si="8"/>
        <v>85.41242431437726</v>
      </c>
      <c r="V28" s="24">
        <f aca="true" t="shared" si="9" ref="V28:AF39">100*(1-EXP(-($O$1*V$7+$R$1*$A28)))</f>
        <v>86.39863458331509</v>
      </c>
      <c r="W28" s="24">
        <f t="shared" si="9"/>
        <v>87.31817094320049</v>
      </c>
      <c r="X28" s="24">
        <f t="shared" si="9"/>
        <v>88.17554096233646</v>
      </c>
      <c r="Y28" s="24">
        <f t="shared" si="9"/>
        <v>88.97494746955148</v>
      </c>
      <c r="Z28" s="24">
        <f t="shared" si="9"/>
        <v>89.72030915647137</v>
      </c>
      <c r="AA28" s="24">
        <f t="shared" si="9"/>
        <v>90.41527978695014</v>
      </c>
      <c r="AB28" s="24">
        <f t="shared" si="9"/>
        <v>91.06326610782467</v>
      </c>
      <c r="AC28" s="24">
        <f t="shared" si="9"/>
        <v>91.66744454879169</v>
      </c>
      <c r="AD28" s="24">
        <f t="shared" si="9"/>
        <v>92.23077679326977</v>
      </c>
      <c r="AE28" s="24">
        <f t="shared" si="9"/>
        <v>92.75602429657485</v>
      </c>
      <c r="AF28" s="25">
        <f t="shared" si="9"/>
        <v>93.24576182257755</v>
      </c>
    </row>
    <row r="29" spans="1:32" ht="12">
      <c r="A29" s="22">
        <f t="shared" si="6"/>
        <v>180</v>
      </c>
      <c r="B29" s="23">
        <f t="shared" si="7"/>
        <v>46.74081989931028</v>
      </c>
      <c r="C29" s="24">
        <f t="shared" si="7"/>
        <v>50.341469620859044</v>
      </c>
      <c r="D29" s="24">
        <f t="shared" si="7"/>
        <v>53.698693168877185</v>
      </c>
      <c r="E29" s="24">
        <f t="shared" si="7"/>
        <v>56.82894765709203</v>
      </c>
      <c r="F29" s="24">
        <f t="shared" si="7"/>
        <v>59.747577596636404</v>
      </c>
      <c r="G29" s="24">
        <f t="shared" si="7"/>
        <v>62.468890114860045</v>
      </c>
      <c r="H29" s="24">
        <f t="shared" si="7"/>
        <v>65.00622508888448</v>
      </c>
      <c r="I29" s="24">
        <f t="shared" si="7"/>
        <v>67.37202053769606</v>
      </c>
      <c r="J29" s="24">
        <f t="shared" si="7"/>
        <v>69.57787359332958</v>
      </c>
      <c r="K29" s="24">
        <f t="shared" si="7"/>
        <v>71.63459735002297</v>
      </c>
      <c r="L29" s="24">
        <f t="shared" si="8"/>
        <v>73.5522738700176</v>
      </c>
      <c r="M29" s="24">
        <f t="shared" si="8"/>
        <v>75.34030360583935</v>
      </c>
      <c r="N29" s="24">
        <f t="shared" si="8"/>
        <v>77.00745148132762</v>
      </c>
      <c r="O29" s="24">
        <f t="shared" si="8"/>
        <v>78.5618898573022</v>
      </c>
      <c r="P29" s="24">
        <f t="shared" si="8"/>
        <v>80.01123859248555</v>
      </c>
      <c r="Q29" s="24">
        <f t="shared" si="8"/>
        <v>81.362602396059</v>
      </c>
      <c r="R29" s="24">
        <f t="shared" si="8"/>
        <v>82.62260565495548</v>
      </c>
      <c r="S29" s="24">
        <f t="shared" si="8"/>
        <v>83.79742490661192</v>
      </c>
      <c r="T29" s="24">
        <f t="shared" si="8"/>
        <v>84.89281911636292</v>
      </c>
      <c r="U29" s="24">
        <f t="shared" si="8"/>
        <v>85.9141579078955</v>
      </c>
      <c r="V29" s="24">
        <f t="shared" si="9"/>
        <v>86.8664478851507</v>
      </c>
      <c r="W29" s="24">
        <f t="shared" si="9"/>
        <v>87.75435717470181</v>
      </c>
      <c r="X29" s="24">
        <f t="shared" si="9"/>
        <v>88.58223830891635</v>
      </c>
      <c r="Y29" s="24">
        <f t="shared" si="9"/>
        <v>89.35414956207472</v>
      </c>
      <c r="Z29" s="24">
        <f t="shared" si="9"/>
        <v>90.07387484403544</v>
      </c>
      <c r="AA29" s="24">
        <f t="shared" si="9"/>
        <v>90.74494224896567</v>
      </c>
      <c r="AB29" s="24">
        <f t="shared" si="9"/>
        <v>91.37064135006295</v>
      </c>
      <c r="AC29" s="24">
        <f t="shared" si="9"/>
        <v>91.95403932504675</v>
      </c>
      <c r="AD29" s="24">
        <f t="shared" si="9"/>
        <v>92.4979959914673</v>
      </c>
      <c r="AE29" s="24">
        <f t="shared" si="9"/>
        <v>93.00517782553447</v>
      </c>
      <c r="AF29" s="25">
        <f t="shared" si="9"/>
        <v>93.47807103318725</v>
      </c>
    </row>
    <row r="30" spans="1:32" ht="12">
      <c r="A30" s="22">
        <f t="shared" si="6"/>
        <v>190</v>
      </c>
      <c r="B30" s="23">
        <f t="shared" si="7"/>
        <v>48.57264722933681</v>
      </c>
      <c r="C30" s="24">
        <f t="shared" si="7"/>
        <v>52.049454102510595</v>
      </c>
      <c r="D30" s="24">
        <f t="shared" si="7"/>
        <v>55.29120734406436</v>
      </c>
      <c r="E30" s="24">
        <f t="shared" si="7"/>
        <v>58.31379803214916</v>
      </c>
      <c r="F30" s="24">
        <f t="shared" si="7"/>
        <v>61.132042909824705</v>
      </c>
      <c r="G30" s="24">
        <f t="shared" si="7"/>
        <v>63.759757016750974</v>
      </c>
      <c r="H30" s="24">
        <f t="shared" si="7"/>
        <v>66.20982141052869</v>
      </c>
      <c r="I30" s="24">
        <f t="shared" si="7"/>
        <v>68.49424630965866</v>
      </c>
      <c r="J30" s="24">
        <f t="shared" si="7"/>
        <v>70.62422996764673</v>
      </c>
      <c r="K30" s="24">
        <f t="shared" si="7"/>
        <v>72.61021356685544</v>
      </c>
      <c r="L30" s="24">
        <f t="shared" si="8"/>
        <v>74.46193240119223</v>
      </c>
      <c r="M30" s="24">
        <f t="shared" si="8"/>
        <v>76.1884635985313</v>
      </c>
      <c r="N30" s="24">
        <f t="shared" si="8"/>
        <v>77.79827061680507</v>
      </c>
      <c r="O30" s="24">
        <f t="shared" si="8"/>
        <v>79.29924473188474</v>
      </c>
      <c r="P30" s="24">
        <f t="shared" si="8"/>
        <v>80.69874372062382</v>
      </c>
      <c r="Q30" s="24">
        <f t="shared" si="8"/>
        <v>82.00362792868879</v>
      </c>
      <c r="R30" s="24">
        <f t="shared" si="8"/>
        <v>83.22029389998141</v>
      </c>
      <c r="S30" s="24">
        <f t="shared" si="8"/>
        <v>84.35470573250453</v>
      </c>
      <c r="T30" s="24">
        <f t="shared" si="8"/>
        <v>85.41242431437726</v>
      </c>
      <c r="U30" s="24">
        <f t="shared" si="8"/>
        <v>86.39863458331509</v>
      </c>
      <c r="V30" s="24">
        <f t="shared" si="9"/>
        <v>87.31817094320049</v>
      </c>
      <c r="W30" s="24">
        <f t="shared" si="9"/>
        <v>88.17554096233647</v>
      </c>
      <c r="X30" s="24">
        <f t="shared" si="9"/>
        <v>88.97494746955148</v>
      </c>
      <c r="Y30" s="24">
        <f t="shared" si="9"/>
        <v>89.72030915647137</v>
      </c>
      <c r="Z30" s="24">
        <f t="shared" si="9"/>
        <v>90.41527978695014</v>
      </c>
      <c r="AA30" s="24">
        <f t="shared" si="9"/>
        <v>91.06326610782467</v>
      </c>
      <c r="AB30" s="24">
        <f t="shared" si="9"/>
        <v>91.66744454879169</v>
      </c>
      <c r="AC30" s="24">
        <f t="shared" si="9"/>
        <v>92.23077679326977</v>
      </c>
      <c r="AD30" s="24">
        <f t="shared" si="9"/>
        <v>92.75602429657485</v>
      </c>
      <c r="AE30" s="24">
        <f t="shared" si="9"/>
        <v>93.24576182257755</v>
      </c>
      <c r="AF30" s="25">
        <f t="shared" si="9"/>
        <v>93.7023900651985</v>
      </c>
    </row>
    <row r="31" spans="1:32" ht="12">
      <c r="A31" s="22">
        <f t="shared" si="6"/>
        <v>200</v>
      </c>
      <c r="B31" s="23">
        <f t="shared" si="7"/>
        <v>50.34146962085906</v>
      </c>
      <c r="C31" s="24">
        <f t="shared" si="7"/>
        <v>53.698693168877185</v>
      </c>
      <c r="D31" s="24">
        <f t="shared" si="7"/>
        <v>56.82894765709203</v>
      </c>
      <c r="E31" s="24">
        <f t="shared" si="7"/>
        <v>59.747577596636404</v>
      </c>
      <c r="F31" s="24">
        <f t="shared" si="7"/>
        <v>62.46889011486005</v>
      </c>
      <c r="G31" s="24">
        <f t="shared" si="7"/>
        <v>65.00622508888448</v>
      </c>
      <c r="H31" s="24">
        <f t="shared" si="7"/>
        <v>67.37202053769606</v>
      </c>
      <c r="I31" s="24">
        <f t="shared" si="7"/>
        <v>69.5778735933296</v>
      </c>
      <c r="J31" s="24">
        <f t="shared" si="7"/>
        <v>71.63459735002297</v>
      </c>
      <c r="K31" s="24">
        <f t="shared" si="7"/>
        <v>73.5522738700176</v>
      </c>
      <c r="L31" s="24">
        <f t="shared" si="8"/>
        <v>75.34030360583935</v>
      </c>
      <c r="M31" s="24">
        <f t="shared" si="8"/>
        <v>77.00745148132762</v>
      </c>
      <c r="N31" s="24">
        <f t="shared" si="8"/>
        <v>78.5618898573022</v>
      </c>
      <c r="O31" s="24">
        <f t="shared" si="8"/>
        <v>80.01123859248555</v>
      </c>
      <c r="P31" s="24">
        <f t="shared" si="8"/>
        <v>81.362602396059</v>
      </c>
      <c r="Q31" s="24">
        <f t="shared" si="8"/>
        <v>82.62260565495548</v>
      </c>
      <c r="R31" s="24">
        <f t="shared" si="8"/>
        <v>83.79742490661192</v>
      </c>
      <c r="S31" s="24">
        <f t="shared" si="8"/>
        <v>84.89281911636292</v>
      </c>
      <c r="T31" s="24">
        <f t="shared" si="8"/>
        <v>85.9141579078955</v>
      </c>
      <c r="U31" s="24">
        <f t="shared" si="8"/>
        <v>86.8664478851507</v>
      </c>
      <c r="V31" s="24">
        <f t="shared" si="9"/>
        <v>87.75435717470181</v>
      </c>
      <c r="W31" s="24">
        <f t="shared" si="9"/>
        <v>88.58223830891636</v>
      </c>
      <c r="X31" s="24">
        <f t="shared" si="9"/>
        <v>89.35414956207472</v>
      </c>
      <c r="Y31" s="24">
        <f t="shared" si="9"/>
        <v>90.07387484403544</v>
      </c>
      <c r="Z31" s="24">
        <f t="shared" si="9"/>
        <v>90.74494224896567</v>
      </c>
      <c r="AA31" s="24">
        <f t="shared" si="9"/>
        <v>91.37064135006295</v>
      </c>
      <c r="AB31" s="24">
        <f t="shared" si="9"/>
        <v>91.95403932504675</v>
      </c>
      <c r="AC31" s="24">
        <f t="shared" si="9"/>
        <v>92.4979959914673</v>
      </c>
      <c r="AD31" s="24">
        <f t="shared" si="9"/>
        <v>93.00517782553447</v>
      </c>
      <c r="AE31" s="24">
        <f t="shared" si="9"/>
        <v>93.47807103318725</v>
      </c>
      <c r="AF31" s="25">
        <f t="shared" si="9"/>
        <v>93.9189937374782</v>
      </c>
    </row>
    <row r="32" spans="1:32" ht="12">
      <c r="A32" s="22">
        <f>A31+20</f>
        <v>220</v>
      </c>
      <c r="B32" s="23">
        <f t="shared" si="7"/>
        <v>53.698693168877185</v>
      </c>
      <c r="C32" s="24">
        <f t="shared" si="7"/>
        <v>56.82894765709203</v>
      </c>
      <c r="D32" s="24">
        <f t="shared" si="7"/>
        <v>59.747577596636404</v>
      </c>
      <c r="E32" s="24">
        <f t="shared" si="7"/>
        <v>62.468890114860045</v>
      </c>
      <c r="F32" s="24">
        <f t="shared" si="7"/>
        <v>65.00622508888448</v>
      </c>
      <c r="G32" s="24">
        <f t="shared" si="7"/>
        <v>67.37202053769606</v>
      </c>
      <c r="H32" s="24">
        <f t="shared" si="7"/>
        <v>69.57787359332958</v>
      </c>
      <c r="I32" s="24">
        <f t="shared" si="7"/>
        <v>71.63459735002296</v>
      </c>
      <c r="J32" s="24">
        <f t="shared" si="7"/>
        <v>73.5522738700176</v>
      </c>
      <c r="K32" s="24">
        <f t="shared" si="7"/>
        <v>75.34030360583935</v>
      </c>
      <c r="L32" s="24">
        <f t="shared" si="8"/>
        <v>77.00745148132762</v>
      </c>
      <c r="M32" s="24">
        <f t="shared" si="8"/>
        <v>78.5618898573022</v>
      </c>
      <c r="N32" s="24">
        <f t="shared" si="8"/>
        <v>80.01123859248555</v>
      </c>
      <c r="O32" s="24">
        <f t="shared" si="8"/>
        <v>81.362602396059</v>
      </c>
      <c r="P32" s="24">
        <f t="shared" si="8"/>
        <v>82.62260565495548</v>
      </c>
      <c r="Q32" s="24">
        <f t="shared" si="8"/>
        <v>83.79742490661192</v>
      </c>
      <c r="R32" s="24">
        <f t="shared" si="8"/>
        <v>84.89281911636292</v>
      </c>
      <c r="S32" s="24">
        <f t="shared" si="8"/>
        <v>85.9141579078955</v>
      </c>
      <c r="T32" s="24">
        <f t="shared" si="8"/>
        <v>86.8664478851507</v>
      </c>
      <c r="U32" s="24">
        <f t="shared" si="8"/>
        <v>87.75435717470181</v>
      </c>
      <c r="V32" s="24">
        <f t="shared" si="9"/>
        <v>88.58223830891635</v>
      </c>
      <c r="W32" s="24">
        <f t="shared" si="9"/>
        <v>89.35414956207472</v>
      </c>
      <c r="X32" s="24">
        <f t="shared" si="9"/>
        <v>90.07387484403544</v>
      </c>
      <c r="Y32" s="24">
        <f t="shared" si="9"/>
        <v>90.74494224896567</v>
      </c>
      <c r="Z32" s="24">
        <f t="shared" si="9"/>
        <v>91.37064135006295</v>
      </c>
      <c r="AA32" s="24">
        <f t="shared" si="9"/>
        <v>91.95403932504675</v>
      </c>
      <c r="AB32" s="24">
        <f t="shared" si="9"/>
        <v>92.4979959914673</v>
      </c>
      <c r="AC32" s="24">
        <f t="shared" si="9"/>
        <v>93.00517782553447</v>
      </c>
      <c r="AD32" s="24">
        <f t="shared" si="9"/>
        <v>93.47807103318725</v>
      </c>
      <c r="AE32" s="24">
        <f t="shared" si="9"/>
        <v>93.9189937374782</v>
      </c>
      <c r="AF32" s="25">
        <f t="shared" si="9"/>
        <v>94.33010734201531</v>
      </c>
    </row>
    <row r="33" spans="1:32" ht="12">
      <c r="A33" s="22">
        <f aca="true" t="shared" si="10" ref="A33:A39">A32+20</f>
        <v>240</v>
      </c>
      <c r="B33" s="23">
        <f t="shared" si="7"/>
        <v>56.82894765709203</v>
      </c>
      <c r="C33" s="24">
        <f t="shared" si="7"/>
        <v>59.747577596636404</v>
      </c>
      <c r="D33" s="24">
        <f t="shared" si="7"/>
        <v>62.468890114860045</v>
      </c>
      <c r="E33" s="24">
        <f t="shared" si="7"/>
        <v>65.00622508888448</v>
      </c>
      <c r="F33" s="24">
        <f t="shared" si="7"/>
        <v>67.37202053769606</v>
      </c>
      <c r="G33" s="24">
        <f t="shared" si="7"/>
        <v>69.57787359332958</v>
      </c>
      <c r="H33" s="24">
        <f t="shared" si="7"/>
        <v>71.63459735002296</v>
      </c>
      <c r="I33" s="24">
        <f t="shared" si="7"/>
        <v>73.5522738700176</v>
      </c>
      <c r="J33" s="24">
        <f t="shared" si="7"/>
        <v>75.34030360583935</v>
      </c>
      <c r="K33" s="24">
        <f t="shared" si="7"/>
        <v>77.00745148132762</v>
      </c>
      <c r="L33" s="24">
        <f t="shared" si="8"/>
        <v>78.5618898573022</v>
      </c>
      <c r="M33" s="24">
        <f t="shared" si="8"/>
        <v>80.01123859248554</v>
      </c>
      <c r="N33" s="24">
        <f t="shared" si="8"/>
        <v>81.362602396059</v>
      </c>
      <c r="O33" s="24">
        <f t="shared" si="8"/>
        <v>82.62260565495548</v>
      </c>
      <c r="P33" s="24">
        <f t="shared" si="8"/>
        <v>83.79742490661192</v>
      </c>
      <c r="Q33" s="24">
        <f t="shared" si="8"/>
        <v>84.89281911636292</v>
      </c>
      <c r="R33" s="24">
        <f t="shared" si="8"/>
        <v>85.9141579078955</v>
      </c>
      <c r="S33" s="24">
        <f t="shared" si="8"/>
        <v>86.8664478851507</v>
      </c>
      <c r="T33" s="24">
        <f t="shared" si="8"/>
        <v>87.75435717470181</v>
      </c>
      <c r="U33" s="24">
        <f t="shared" si="8"/>
        <v>88.58223830891635</v>
      </c>
      <c r="V33" s="24">
        <f t="shared" si="9"/>
        <v>89.35414956207472</v>
      </c>
      <c r="W33" s="24">
        <f t="shared" si="9"/>
        <v>90.07387484403544</v>
      </c>
      <c r="X33" s="24">
        <f t="shared" si="9"/>
        <v>90.74494224896567</v>
      </c>
      <c r="Y33" s="24">
        <f t="shared" si="9"/>
        <v>91.37064135006295</v>
      </c>
      <c r="Z33" s="24">
        <f t="shared" si="9"/>
        <v>91.95403932504675</v>
      </c>
      <c r="AA33" s="24">
        <f t="shared" si="9"/>
        <v>92.4979959914673</v>
      </c>
      <c r="AB33" s="24">
        <f t="shared" si="9"/>
        <v>93.00517782553447</v>
      </c>
      <c r="AC33" s="24">
        <f t="shared" si="9"/>
        <v>93.47807103318725</v>
      </c>
      <c r="AD33" s="24">
        <f t="shared" si="9"/>
        <v>93.9189937374782</v>
      </c>
      <c r="AE33" s="24">
        <f t="shared" si="9"/>
        <v>94.33010734201531</v>
      </c>
      <c r="AF33" s="25">
        <f t="shared" si="9"/>
        <v>94.71342712616496</v>
      </c>
    </row>
    <row r="34" spans="1:32" ht="12">
      <c r="A34" s="22">
        <f t="shared" si="10"/>
        <v>260</v>
      </c>
      <c r="B34" s="23">
        <f t="shared" si="7"/>
        <v>59.747577596636404</v>
      </c>
      <c r="C34" s="24">
        <f t="shared" si="7"/>
        <v>62.468890114860045</v>
      </c>
      <c r="D34" s="24">
        <f t="shared" si="7"/>
        <v>65.00622508888448</v>
      </c>
      <c r="E34" s="24">
        <f t="shared" si="7"/>
        <v>67.37202053769606</v>
      </c>
      <c r="F34" s="24">
        <f t="shared" si="7"/>
        <v>69.57787359332958</v>
      </c>
      <c r="G34" s="24">
        <f t="shared" si="7"/>
        <v>71.63459735002296</v>
      </c>
      <c r="H34" s="24">
        <f t="shared" si="7"/>
        <v>73.5522738700176</v>
      </c>
      <c r="I34" s="24">
        <f t="shared" si="7"/>
        <v>75.34030360583935</v>
      </c>
      <c r="J34" s="24">
        <f t="shared" si="7"/>
        <v>77.00745148132762</v>
      </c>
      <c r="K34" s="24">
        <f t="shared" si="7"/>
        <v>78.5618898573022</v>
      </c>
      <c r="L34" s="24">
        <f t="shared" si="8"/>
        <v>80.01123859248555</v>
      </c>
      <c r="M34" s="24">
        <f t="shared" si="8"/>
        <v>81.362602396059</v>
      </c>
      <c r="N34" s="24">
        <f t="shared" si="8"/>
        <v>82.62260565495548</v>
      </c>
      <c r="O34" s="24">
        <f t="shared" si="8"/>
        <v>83.79742490661192</v>
      </c>
      <c r="P34" s="24">
        <f t="shared" si="8"/>
        <v>84.89281911636292</v>
      </c>
      <c r="Q34" s="24">
        <f t="shared" si="8"/>
        <v>85.9141579078955</v>
      </c>
      <c r="R34" s="24">
        <f t="shared" si="8"/>
        <v>86.8664478851507</v>
      </c>
      <c r="S34" s="24">
        <f t="shared" si="8"/>
        <v>87.75435717470181</v>
      </c>
      <c r="T34" s="24">
        <f t="shared" si="8"/>
        <v>88.58223830891636</v>
      </c>
      <c r="U34" s="24">
        <f t="shared" si="8"/>
        <v>89.35414956207472</v>
      </c>
      <c r="V34" s="24">
        <f t="shared" si="9"/>
        <v>90.07387484403544</v>
      </c>
      <c r="W34" s="24">
        <f t="shared" si="9"/>
        <v>90.74494224896567</v>
      </c>
      <c r="X34" s="24">
        <f t="shared" si="9"/>
        <v>91.37064135006295</v>
      </c>
      <c r="Y34" s="24">
        <f t="shared" si="9"/>
        <v>91.95403932504675</v>
      </c>
      <c r="Z34" s="24">
        <f t="shared" si="9"/>
        <v>92.4979959914673</v>
      </c>
      <c r="AA34" s="24">
        <f t="shared" si="9"/>
        <v>93.00517782553447</v>
      </c>
      <c r="AB34" s="24">
        <f t="shared" si="9"/>
        <v>93.47807103318725</v>
      </c>
      <c r="AC34" s="24">
        <f t="shared" si="9"/>
        <v>93.9189937374782</v>
      </c>
      <c r="AD34" s="24">
        <f t="shared" si="9"/>
        <v>94.33010734201531</v>
      </c>
      <c r="AE34" s="24">
        <f t="shared" si="9"/>
        <v>94.71342712616496</v>
      </c>
      <c r="AF34" s="25">
        <f t="shared" si="9"/>
        <v>95.07083212395379</v>
      </c>
    </row>
    <row r="35" spans="1:32" ht="12">
      <c r="A35" s="22">
        <f t="shared" si="10"/>
        <v>280</v>
      </c>
      <c r="B35" s="23">
        <f t="shared" si="7"/>
        <v>62.468890114860045</v>
      </c>
      <c r="C35" s="24">
        <f t="shared" si="7"/>
        <v>65.00622508888448</v>
      </c>
      <c r="D35" s="24">
        <f t="shared" si="7"/>
        <v>67.37202053769606</v>
      </c>
      <c r="E35" s="24">
        <f t="shared" si="7"/>
        <v>69.57787359332958</v>
      </c>
      <c r="F35" s="24">
        <f t="shared" si="7"/>
        <v>71.63459735002296</v>
      </c>
      <c r="G35" s="24">
        <f t="shared" si="7"/>
        <v>73.5522738700176</v>
      </c>
      <c r="H35" s="24">
        <f t="shared" si="7"/>
        <v>75.34030360583935</v>
      </c>
      <c r="I35" s="24">
        <f t="shared" si="7"/>
        <v>77.00745148132762</v>
      </c>
      <c r="J35" s="24">
        <f t="shared" si="7"/>
        <v>78.5618898573022</v>
      </c>
      <c r="K35" s="24">
        <f t="shared" si="7"/>
        <v>80.01123859248555</v>
      </c>
      <c r="L35" s="24">
        <f t="shared" si="8"/>
        <v>81.362602396059</v>
      </c>
      <c r="M35" s="24">
        <f t="shared" si="8"/>
        <v>82.62260565495548</v>
      </c>
      <c r="N35" s="24">
        <f t="shared" si="8"/>
        <v>83.79742490661192</v>
      </c>
      <c r="O35" s="24">
        <f t="shared" si="8"/>
        <v>84.89281911636292</v>
      </c>
      <c r="P35" s="24">
        <f t="shared" si="8"/>
        <v>85.9141579078955</v>
      </c>
      <c r="Q35" s="24">
        <f t="shared" si="8"/>
        <v>86.8664478851507</v>
      </c>
      <c r="R35" s="24">
        <f t="shared" si="8"/>
        <v>87.75435717470181</v>
      </c>
      <c r="S35" s="24">
        <f t="shared" si="8"/>
        <v>88.58223830891635</v>
      </c>
      <c r="T35" s="24">
        <f t="shared" si="8"/>
        <v>89.35414956207472</v>
      </c>
      <c r="U35" s="24">
        <f t="shared" si="8"/>
        <v>90.07387484403544</v>
      </c>
      <c r="V35" s="24">
        <f t="shared" si="9"/>
        <v>90.74494224896567</v>
      </c>
      <c r="W35" s="24">
        <f t="shared" si="9"/>
        <v>91.37064135006295</v>
      </c>
      <c r="X35" s="24">
        <f t="shared" si="9"/>
        <v>91.95403932504675</v>
      </c>
      <c r="Y35" s="24">
        <f t="shared" si="9"/>
        <v>92.4979959914673</v>
      </c>
      <c r="Z35" s="24">
        <f t="shared" si="9"/>
        <v>93.00517782553447</v>
      </c>
      <c r="AA35" s="24">
        <f t="shared" si="9"/>
        <v>93.47807103318725</v>
      </c>
      <c r="AB35" s="24">
        <f t="shared" si="9"/>
        <v>93.9189937374782</v>
      </c>
      <c r="AC35" s="24">
        <f t="shared" si="9"/>
        <v>94.33010734201531</v>
      </c>
      <c r="AD35" s="24">
        <f t="shared" si="9"/>
        <v>94.71342712616496</v>
      </c>
      <c r="AE35" s="24">
        <f t="shared" si="9"/>
        <v>95.07083212395379</v>
      </c>
      <c r="AF35" s="25">
        <f t="shared" si="9"/>
        <v>95.40407433509557</v>
      </c>
    </row>
    <row r="36" spans="1:32" ht="12">
      <c r="A36" s="22">
        <f t="shared" si="10"/>
        <v>300</v>
      </c>
      <c r="B36" s="23">
        <f t="shared" si="7"/>
        <v>65.00622508888448</v>
      </c>
      <c r="C36" s="24">
        <f t="shared" si="7"/>
        <v>67.37202053769606</v>
      </c>
      <c r="D36" s="24">
        <f t="shared" si="7"/>
        <v>69.57787359332958</v>
      </c>
      <c r="E36" s="24">
        <f t="shared" si="7"/>
        <v>71.63459735002296</v>
      </c>
      <c r="F36" s="24">
        <f t="shared" si="7"/>
        <v>73.5522738700176</v>
      </c>
      <c r="G36" s="24">
        <f t="shared" si="7"/>
        <v>75.34030360583935</v>
      </c>
      <c r="H36" s="24">
        <f t="shared" si="7"/>
        <v>77.00745148132762</v>
      </c>
      <c r="I36" s="24">
        <f t="shared" si="7"/>
        <v>78.5618898573022</v>
      </c>
      <c r="J36" s="24">
        <f t="shared" si="7"/>
        <v>80.01123859248555</v>
      </c>
      <c r="K36" s="24">
        <f t="shared" si="7"/>
        <v>81.362602396059</v>
      </c>
      <c r="L36" s="24">
        <f t="shared" si="8"/>
        <v>82.62260565495548</v>
      </c>
      <c r="M36" s="24">
        <f t="shared" si="8"/>
        <v>83.79742490661192</v>
      </c>
      <c r="N36" s="24">
        <f t="shared" si="8"/>
        <v>84.89281911636292</v>
      </c>
      <c r="O36" s="24">
        <f t="shared" si="8"/>
        <v>85.9141579078955</v>
      </c>
      <c r="P36" s="24">
        <f t="shared" si="8"/>
        <v>86.8664478851507</v>
      </c>
      <c r="Q36" s="24">
        <f t="shared" si="8"/>
        <v>87.75435717470181</v>
      </c>
      <c r="R36" s="24">
        <f t="shared" si="8"/>
        <v>88.58223830891635</v>
      </c>
      <c r="S36" s="24">
        <f t="shared" si="8"/>
        <v>89.35414956207472</v>
      </c>
      <c r="T36" s="24">
        <f t="shared" si="8"/>
        <v>90.07387484403544</v>
      </c>
      <c r="U36" s="24">
        <f t="shared" si="8"/>
        <v>90.74494224896567</v>
      </c>
      <c r="V36" s="24">
        <f t="shared" si="9"/>
        <v>91.37064135006295</v>
      </c>
      <c r="W36" s="24">
        <f t="shared" si="9"/>
        <v>91.95403932504675</v>
      </c>
      <c r="X36" s="24">
        <f t="shared" si="9"/>
        <v>92.4979959914673</v>
      </c>
      <c r="Y36" s="24">
        <f t="shared" si="9"/>
        <v>93.00517782553447</v>
      </c>
      <c r="Z36" s="24">
        <f t="shared" si="9"/>
        <v>93.47807103318725</v>
      </c>
      <c r="AA36" s="24">
        <f t="shared" si="9"/>
        <v>93.9189937374782</v>
      </c>
      <c r="AB36" s="24">
        <f t="shared" si="9"/>
        <v>94.33010734201531</v>
      </c>
      <c r="AC36" s="24">
        <f t="shared" si="9"/>
        <v>94.71342712616496</v>
      </c>
      <c r="AD36" s="24">
        <f t="shared" si="9"/>
        <v>95.07083212395379</v>
      </c>
      <c r="AE36" s="24">
        <f t="shared" si="9"/>
        <v>95.40407433509557</v>
      </c>
      <c r="AF36" s="25">
        <f t="shared" si="9"/>
        <v>95.71478731329599</v>
      </c>
    </row>
    <row r="37" spans="1:32" ht="12">
      <c r="A37" s="22">
        <f t="shared" si="10"/>
        <v>320</v>
      </c>
      <c r="B37" s="23">
        <f t="shared" si="7"/>
        <v>67.37202053769606</v>
      </c>
      <c r="C37" s="24">
        <f t="shared" si="7"/>
        <v>69.5778735933296</v>
      </c>
      <c r="D37" s="24">
        <f t="shared" si="7"/>
        <v>71.63459735002297</v>
      </c>
      <c r="E37" s="24">
        <f t="shared" si="7"/>
        <v>73.5522738700176</v>
      </c>
      <c r="F37" s="24">
        <f t="shared" si="7"/>
        <v>75.34030360583935</v>
      </c>
      <c r="G37" s="24">
        <f t="shared" si="7"/>
        <v>77.00745148132762</v>
      </c>
      <c r="H37" s="24">
        <f t="shared" si="7"/>
        <v>78.5618898573022</v>
      </c>
      <c r="I37" s="24">
        <f t="shared" si="7"/>
        <v>80.01123859248555</v>
      </c>
      <c r="J37" s="24">
        <f t="shared" si="7"/>
        <v>81.362602396059</v>
      </c>
      <c r="K37" s="24">
        <f t="shared" si="7"/>
        <v>82.62260565495549</v>
      </c>
      <c r="L37" s="24">
        <f t="shared" si="8"/>
        <v>83.79742490661192</v>
      </c>
      <c r="M37" s="24">
        <f t="shared" si="8"/>
        <v>84.89281911636292</v>
      </c>
      <c r="N37" s="24">
        <f t="shared" si="8"/>
        <v>85.9141579078955</v>
      </c>
      <c r="O37" s="24">
        <f t="shared" si="8"/>
        <v>86.8664478851507</v>
      </c>
      <c r="P37" s="24">
        <f t="shared" si="8"/>
        <v>87.75435717470181</v>
      </c>
      <c r="Q37" s="24">
        <f t="shared" si="8"/>
        <v>88.58223830891635</v>
      </c>
      <c r="R37" s="24">
        <f t="shared" si="8"/>
        <v>89.35414956207472</v>
      </c>
      <c r="S37" s="24">
        <f t="shared" si="8"/>
        <v>90.07387484403544</v>
      </c>
      <c r="T37" s="24">
        <f t="shared" si="8"/>
        <v>90.74494224896567</v>
      </c>
      <c r="U37" s="24">
        <f t="shared" si="8"/>
        <v>91.37064135006295</v>
      </c>
      <c r="V37" s="24">
        <f t="shared" si="9"/>
        <v>91.95403932504675</v>
      </c>
      <c r="W37" s="24">
        <f t="shared" si="9"/>
        <v>92.4979959914673</v>
      </c>
      <c r="X37" s="24">
        <f t="shared" si="9"/>
        <v>93.00517782553447</v>
      </c>
      <c r="Y37" s="24">
        <f t="shared" si="9"/>
        <v>93.47807103318725</v>
      </c>
      <c r="Z37" s="24">
        <f t="shared" si="9"/>
        <v>93.9189937374782</v>
      </c>
      <c r="AA37" s="24">
        <f t="shared" si="9"/>
        <v>94.33010734201531</v>
      </c>
      <c r="AB37" s="24">
        <f t="shared" si="9"/>
        <v>94.71342712616496</v>
      </c>
      <c r="AC37" s="24">
        <f t="shared" si="9"/>
        <v>95.07083212395379</v>
      </c>
      <c r="AD37" s="24">
        <f t="shared" si="9"/>
        <v>95.40407433509557</v>
      </c>
      <c r="AE37" s="24">
        <f t="shared" si="9"/>
        <v>95.71478731329599</v>
      </c>
      <c r="AF37" s="25">
        <f t="shared" si="9"/>
        <v>96.0044941739346</v>
      </c>
    </row>
    <row r="38" spans="1:32" ht="12">
      <c r="A38" s="22">
        <f t="shared" si="10"/>
        <v>340</v>
      </c>
      <c r="B38" s="23">
        <f t="shared" si="7"/>
        <v>69.57787359332958</v>
      </c>
      <c r="C38" s="24">
        <f t="shared" si="7"/>
        <v>71.63459735002296</v>
      </c>
      <c r="D38" s="24">
        <f t="shared" si="7"/>
        <v>73.5522738700176</v>
      </c>
      <c r="E38" s="24">
        <f t="shared" si="7"/>
        <v>75.34030360583935</v>
      </c>
      <c r="F38" s="24">
        <f t="shared" si="7"/>
        <v>77.00745148132762</v>
      </c>
      <c r="G38" s="24">
        <f t="shared" si="7"/>
        <v>78.5618898573022</v>
      </c>
      <c r="H38" s="24">
        <f t="shared" si="7"/>
        <v>80.01123859248554</v>
      </c>
      <c r="I38" s="24">
        <f t="shared" si="7"/>
        <v>81.362602396059</v>
      </c>
      <c r="J38" s="24">
        <f t="shared" si="7"/>
        <v>82.62260565495548</v>
      </c>
      <c r="K38" s="24">
        <f t="shared" si="7"/>
        <v>83.79742490661192</v>
      </c>
      <c r="L38" s="24">
        <f t="shared" si="8"/>
        <v>84.89281911636292</v>
      </c>
      <c r="M38" s="24">
        <f t="shared" si="8"/>
        <v>85.9141579078955</v>
      </c>
      <c r="N38" s="24">
        <f t="shared" si="8"/>
        <v>86.8664478851507</v>
      </c>
      <c r="O38" s="24">
        <f t="shared" si="8"/>
        <v>87.75435717470181</v>
      </c>
      <c r="P38" s="24">
        <f t="shared" si="8"/>
        <v>88.58223830891635</v>
      </c>
      <c r="Q38" s="24">
        <f t="shared" si="8"/>
        <v>89.35414956207472</v>
      </c>
      <c r="R38" s="24">
        <f t="shared" si="8"/>
        <v>90.07387484403544</v>
      </c>
      <c r="S38" s="24">
        <f t="shared" si="8"/>
        <v>90.74494224896567</v>
      </c>
      <c r="T38" s="24">
        <f t="shared" si="8"/>
        <v>91.37064135006295</v>
      </c>
      <c r="U38" s="24">
        <f t="shared" si="8"/>
        <v>91.95403932504675</v>
      </c>
      <c r="V38" s="24">
        <f t="shared" si="9"/>
        <v>92.4979959914673</v>
      </c>
      <c r="W38" s="24">
        <f t="shared" si="9"/>
        <v>93.00517782553447</v>
      </c>
      <c r="X38" s="24">
        <f t="shared" si="9"/>
        <v>93.47807103318725</v>
      </c>
      <c r="Y38" s="24">
        <f t="shared" si="9"/>
        <v>93.9189937374782</v>
      </c>
      <c r="Z38" s="24">
        <f t="shared" si="9"/>
        <v>94.33010734201531</v>
      </c>
      <c r="AA38" s="24">
        <f t="shared" si="9"/>
        <v>94.71342712616496</v>
      </c>
      <c r="AB38" s="24">
        <f t="shared" si="9"/>
        <v>95.07083212395379</v>
      </c>
      <c r="AC38" s="24">
        <f t="shared" si="9"/>
        <v>95.40407433509557</v>
      </c>
      <c r="AD38" s="24">
        <f t="shared" si="9"/>
        <v>95.71478731329599</v>
      </c>
      <c r="AE38" s="24">
        <f t="shared" si="9"/>
        <v>96.0044941739346</v>
      </c>
      <c r="AF38" s="25">
        <f t="shared" si="9"/>
        <v>96.27461506037842</v>
      </c>
    </row>
    <row r="39" spans="1:32" ht="12.75" thickBot="1">
      <c r="A39" s="26">
        <f t="shared" si="10"/>
        <v>360</v>
      </c>
      <c r="B39" s="27">
        <f t="shared" si="7"/>
        <v>71.63459735002296</v>
      </c>
      <c r="C39" s="28">
        <f t="shared" si="7"/>
        <v>73.5522738700176</v>
      </c>
      <c r="D39" s="28">
        <f t="shared" si="7"/>
        <v>75.34030360583935</v>
      </c>
      <c r="E39" s="28">
        <f t="shared" si="7"/>
        <v>77.00745148132762</v>
      </c>
      <c r="F39" s="28">
        <f t="shared" si="7"/>
        <v>78.5618898573022</v>
      </c>
      <c r="G39" s="28">
        <f t="shared" si="7"/>
        <v>80.01123859248555</v>
      </c>
      <c r="H39" s="28">
        <f t="shared" si="7"/>
        <v>81.362602396059</v>
      </c>
      <c r="I39" s="28">
        <f t="shared" si="7"/>
        <v>82.62260565495548</v>
      </c>
      <c r="J39" s="28">
        <f t="shared" si="7"/>
        <v>83.79742490661192</v>
      </c>
      <c r="K39" s="28">
        <f t="shared" si="7"/>
        <v>84.89281911636292</v>
      </c>
      <c r="L39" s="28">
        <f t="shared" si="8"/>
        <v>85.9141579078955</v>
      </c>
      <c r="M39" s="28">
        <f t="shared" si="8"/>
        <v>86.8664478851507</v>
      </c>
      <c r="N39" s="28">
        <f t="shared" si="8"/>
        <v>87.75435717470181</v>
      </c>
      <c r="O39" s="28">
        <f t="shared" si="8"/>
        <v>88.58223830891635</v>
      </c>
      <c r="P39" s="28">
        <f t="shared" si="8"/>
        <v>89.35414956207472</v>
      </c>
      <c r="Q39" s="28">
        <f t="shared" si="8"/>
        <v>90.07387484403544</v>
      </c>
      <c r="R39" s="28">
        <f t="shared" si="8"/>
        <v>90.74494224896567</v>
      </c>
      <c r="S39" s="28">
        <f t="shared" si="8"/>
        <v>91.37064135006295</v>
      </c>
      <c r="T39" s="28">
        <f t="shared" si="8"/>
        <v>91.95403932504675</v>
      </c>
      <c r="U39" s="28">
        <f t="shared" si="8"/>
        <v>92.4979959914673</v>
      </c>
      <c r="V39" s="28">
        <f t="shared" si="9"/>
        <v>93.00517782553447</v>
      </c>
      <c r="W39" s="28">
        <f t="shared" si="9"/>
        <v>93.47807103318725</v>
      </c>
      <c r="X39" s="28">
        <f t="shared" si="9"/>
        <v>93.9189937374782</v>
      </c>
      <c r="Y39" s="28">
        <f t="shared" si="9"/>
        <v>94.33010734201531</v>
      </c>
      <c r="Z39" s="28">
        <f t="shared" si="9"/>
        <v>94.71342712616496</v>
      </c>
      <c r="AA39" s="28">
        <f t="shared" si="9"/>
        <v>95.07083212395379</v>
      </c>
      <c r="AB39" s="28">
        <f t="shared" si="9"/>
        <v>95.40407433509557</v>
      </c>
      <c r="AC39" s="28">
        <f t="shared" si="9"/>
        <v>95.71478731329599</v>
      </c>
      <c r="AD39" s="28">
        <f t="shared" si="9"/>
        <v>96.0044941739346</v>
      </c>
      <c r="AE39" s="28">
        <f t="shared" si="9"/>
        <v>96.27461506037842</v>
      </c>
      <c r="AF39" s="29">
        <f t="shared" si="9"/>
        <v>96.52647410552615</v>
      </c>
    </row>
  </sheetData>
  <mergeCells count="8">
    <mergeCell ref="A6:A7"/>
    <mergeCell ref="A4:AF4"/>
    <mergeCell ref="A5:AF5"/>
    <mergeCell ref="R1:S1"/>
    <mergeCell ref="O1:P1"/>
    <mergeCell ref="U1:V1"/>
    <mergeCell ref="B6:AF6"/>
    <mergeCell ref="AC3:AF3"/>
  </mergeCells>
  <printOptions/>
  <pageMargins left="0.41" right="0.28" top="0.89" bottom="0.22" header="0.14" footer="0.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9"/>
  <sheetViews>
    <sheetView view="pageBreakPreview" zoomScale="120" zoomScaleNormal="75" zoomScaleSheetLayoutView="120" workbookViewId="0" topLeftCell="A1">
      <selection activeCell="L11" sqref="L11"/>
    </sheetView>
  </sheetViews>
  <sheetFormatPr defaultColWidth="9.00390625" defaultRowHeight="12.75" outlineLevelRow="1" outlineLevelCol="1"/>
  <cols>
    <col min="1" max="1" width="7.25390625" style="1" customWidth="1"/>
    <col min="2" max="2" width="4.25390625" style="1" customWidth="1" outlineLevel="1"/>
    <col min="3" max="32" width="4.25390625" style="1" customWidth="1"/>
    <col min="33" max="16384" width="9.125" style="1" customWidth="1"/>
  </cols>
  <sheetData>
    <row r="1" spans="14:22" ht="12" outlineLevel="1">
      <c r="N1" s="2" t="s">
        <v>0</v>
      </c>
      <c r="O1" s="3">
        <v>0.1</v>
      </c>
      <c r="P1" s="3"/>
      <c r="Q1" s="2" t="s">
        <v>1</v>
      </c>
      <c r="R1" s="3">
        <v>0.003</v>
      </c>
      <c r="S1" s="3"/>
      <c r="T1" s="2" t="s">
        <v>2</v>
      </c>
      <c r="U1" s="4">
        <v>1</v>
      </c>
      <c r="V1" s="4"/>
    </row>
    <row r="2" spans="14:22" ht="12" outlineLevel="1">
      <c r="N2" s="5"/>
      <c r="O2" s="6"/>
      <c r="P2" s="6"/>
      <c r="Q2" s="5"/>
      <c r="R2" s="6"/>
      <c r="S2" s="6"/>
      <c r="T2" s="5"/>
      <c r="U2" s="7"/>
      <c r="V2" s="7"/>
    </row>
    <row r="3" spans="29:32" ht="12.75" outlineLevel="1">
      <c r="AC3" s="8" t="s">
        <v>8</v>
      </c>
      <c r="AD3" s="8"/>
      <c r="AE3" s="8"/>
      <c r="AF3" s="8"/>
    </row>
    <row r="4" spans="1:32" ht="15.75" outlineLevel="1">
      <c r="A4" s="9" t="s">
        <v>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19.5" customHeight="1" outlineLevel="1" thickBot="1">
      <c r="A5" s="10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ht="12.75" customHeight="1" outlineLevel="1" thickBot="1">
      <c r="A6" s="11" t="s">
        <v>6</v>
      </c>
      <c r="B6" s="12" t="s">
        <v>7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3"/>
    </row>
    <row r="7" spans="1:32" ht="12.75" thickBot="1">
      <c r="A7" s="14"/>
      <c r="B7" s="15">
        <v>0</v>
      </c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  <c r="P7" s="16">
        <v>14</v>
      </c>
      <c r="Q7" s="16">
        <v>15</v>
      </c>
      <c r="R7" s="16">
        <v>16</v>
      </c>
      <c r="S7" s="16">
        <v>17</v>
      </c>
      <c r="T7" s="16">
        <v>18</v>
      </c>
      <c r="U7" s="16">
        <v>19</v>
      </c>
      <c r="V7" s="16">
        <v>20</v>
      </c>
      <c r="W7" s="16">
        <v>21</v>
      </c>
      <c r="X7" s="16">
        <v>22</v>
      </c>
      <c r="Y7" s="16">
        <v>23</v>
      </c>
      <c r="Z7" s="16">
        <v>24</v>
      </c>
      <c r="AA7" s="16">
        <v>25</v>
      </c>
      <c r="AB7" s="16">
        <v>26</v>
      </c>
      <c r="AC7" s="16">
        <v>27</v>
      </c>
      <c r="AD7" s="16">
        <v>28</v>
      </c>
      <c r="AE7" s="16">
        <v>29</v>
      </c>
      <c r="AF7" s="17">
        <v>30</v>
      </c>
    </row>
    <row r="8" spans="1:32" ht="12">
      <c r="A8" s="18">
        <v>0</v>
      </c>
      <c r="B8" s="19">
        <f>100*(1-EXP(-1.2*($O$1*B$7+$R$1*$A8)))</f>
        <v>0</v>
      </c>
      <c r="C8" s="20">
        <f aca="true" t="shared" si="0" ref="C8:L17">100*(1-EXP(-($O$1*C$7+$R$1*$A8)))</f>
        <v>9.51625819640405</v>
      </c>
      <c r="D8" s="20">
        <f t="shared" si="0"/>
        <v>18.12692469220182</v>
      </c>
      <c r="E8" s="20">
        <f t="shared" si="0"/>
        <v>25.91817793182821</v>
      </c>
      <c r="F8" s="20">
        <f t="shared" si="0"/>
        <v>32.967995396436066</v>
      </c>
      <c r="G8" s="20">
        <f t="shared" si="0"/>
        <v>39.346934028736655</v>
      </c>
      <c r="H8" s="20">
        <f t="shared" si="0"/>
        <v>45.11883639059736</v>
      </c>
      <c r="I8" s="20">
        <f t="shared" si="0"/>
        <v>50.34146962085906</v>
      </c>
      <c r="J8" s="20">
        <f t="shared" si="0"/>
        <v>55.067103588277845</v>
      </c>
      <c r="K8" s="20">
        <f t="shared" si="0"/>
        <v>59.34303402594009</v>
      </c>
      <c r="L8" s="20">
        <f t="shared" si="0"/>
        <v>63.212055882855765</v>
      </c>
      <c r="M8" s="20">
        <f aca="true" t="shared" si="1" ref="M8:V17">100*(1-EXP(-($O$1*M$7+$R$1*$A8)))</f>
        <v>66.71289163019205</v>
      </c>
      <c r="N8" s="20">
        <f t="shared" si="1"/>
        <v>69.8805788087798</v>
      </c>
      <c r="O8" s="20">
        <f t="shared" si="1"/>
        <v>72.74682069659875</v>
      </c>
      <c r="P8" s="20">
        <f t="shared" si="1"/>
        <v>75.34030360583935</v>
      </c>
      <c r="Q8" s="20">
        <f t="shared" si="1"/>
        <v>77.68698398515703</v>
      </c>
      <c r="R8" s="20">
        <f t="shared" si="1"/>
        <v>79.81034820053446</v>
      </c>
      <c r="S8" s="20">
        <f t="shared" si="1"/>
        <v>81.73164759472654</v>
      </c>
      <c r="T8" s="20">
        <f t="shared" si="1"/>
        <v>83.47011117784135</v>
      </c>
      <c r="U8" s="20">
        <f t="shared" si="1"/>
        <v>85.04313807773649</v>
      </c>
      <c r="V8" s="20">
        <f t="shared" si="1"/>
        <v>86.46647167633873</v>
      </c>
      <c r="W8" s="20">
        <f aca="true" t="shared" si="2" ref="W8:AF17">100*(1-EXP(-($O$1*W$7+$R$1*$A8)))</f>
        <v>87.75435717470181</v>
      </c>
      <c r="X8" s="20">
        <f t="shared" si="2"/>
        <v>88.9196841637666</v>
      </c>
      <c r="Y8" s="20">
        <f t="shared" si="2"/>
        <v>89.97411562771963</v>
      </c>
      <c r="Z8" s="20">
        <f t="shared" si="2"/>
        <v>90.92820467105875</v>
      </c>
      <c r="AA8" s="20">
        <f t="shared" si="2"/>
        <v>91.79150013761011</v>
      </c>
      <c r="AB8" s="20">
        <f t="shared" si="2"/>
        <v>92.57264217856661</v>
      </c>
      <c r="AC8" s="20">
        <f t="shared" si="2"/>
        <v>93.27944872602502</v>
      </c>
      <c r="AD8" s="20">
        <f t="shared" si="2"/>
        <v>93.9189937374782</v>
      </c>
      <c r="AE8" s="20">
        <f t="shared" si="2"/>
        <v>94.49767799435928</v>
      </c>
      <c r="AF8" s="21">
        <f t="shared" si="2"/>
        <v>95.0212931632136</v>
      </c>
    </row>
    <row r="9" spans="1:32" ht="12">
      <c r="A9" s="22">
        <v>2.5</v>
      </c>
      <c r="B9" s="23">
        <f aca="true" t="shared" si="3" ref="B9:B39">100*(1-EXP(-($O$1*B$7+$R$1*$A9)))</f>
        <v>0.7471945180861583</v>
      </c>
      <c r="C9" s="24">
        <f t="shared" si="0"/>
        <v>10.192347754919751</v>
      </c>
      <c r="D9" s="24">
        <f t="shared" si="0"/>
        <v>18.738675822690233</v>
      </c>
      <c r="E9" s="24">
        <f t="shared" si="0"/>
        <v>26.47171324521994</v>
      </c>
      <c r="F9" s="24">
        <f t="shared" si="0"/>
        <v>33.46885486019716</v>
      </c>
      <c r="G9" s="24">
        <f t="shared" si="0"/>
        <v>39.80013041272511</v>
      </c>
      <c r="H9" s="24">
        <f t="shared" si="0"/>
        <v>45.528905436548705</v>
      </c>
      <c r="I9" s="24">
        <f t="shared" si="0"/>
        <v>50.712515437614144</v>
      </c>
      <c r="J9" s="24">
        <f t="shared" si="0"/>
        <v>55.40283972708355</v>
      </c>
      <c r="K9" s="24">
        <f t="shared" si="0"/>
        <v>59.64682064691842</v>
      </c>
      <c r="L9" s="24">
        <f t="shared" si="0"/>
        <v>63.48693338461566</v>
      </c>
      <c r="M9" s="24">
        <f t="shared" si="1"/>
        <v>66.96161107916066</v>
      </c>
      <c r="N9" s="24">
        <f t="shared" si="1"/>
        <v>70.10562947279988</v>
      </c>
      <c r="O9" s="24">
        <f t="shared" si="1"/>
        <v>72.95045495835795</v>
      </c>
      <c r="P9" s="24">
        <f t="shared" si="1"/>
        <v>75.5245595054732</v>
      </c>
      <c r="Q9" s="24">
        <f t="shared" si="1"/>
        <v>77.85370561763962</v>
      </c>
      <c r="R9" s="24">
        <f t="shared" si="1"/>
        <v>79.96120417200075</v>
      </c>
      <c r="S9" s="24">
        <f t="shared" si="1"/>
        <v>81.86814772244341</v>
      </c>
      <c r="T9" s="24">
        <f t="shared" si="1"/>
        <v>83.59362160096624</v>
      </c>
      <c r="U9" s="24">
        <f t="shared" si="1"/>
        <v>85.15489493009737</v>
      </c>
      <c r="V9" s="24">
        <f t="shared" si="1"/>
        <v>86.56759345807676</v>
      </c>
      <c r="W9" s="24">
        <f t="shared" si="2"/>
        <v>87.84585594659686</v>
      </c>
      <c r="X9" s="24">
        <f t="shared" si="2"/>
        <v>89.00247567628158</v>
      </c>
      <c r="Y9" s="24">
        <f t="shared" si="2"/>
        <v>90.04902848613897</v>
      </c>
      <c r="Z9" s="24">
        <f t="shared" si="2"/>
        <v>90.9959886284486</v>
      </c>
      <c r="AA9" s="24">
        <f t="shared" si="2"/>
        <v>91.852833598599</v>
      </c>
      <c r="AB9" s="24">
        <f t="shared" si="2"/>
        <v>92.628138989047</v>
      </c>
      <c r="AC9" s="24">
        <f t="shared" si="2"/>
        <v>93.32966431672934</v>
      </c>
      <c r="AD9" s="24">
        <f t="shared" si="2"/>
        <v>93.96443068291624</v>
      </c>
      <c r="AE9" s="24">
        <f t="shared" si="2"/>
        <v>94.53879104275288</v>
      </c>
      <c r="AF9" s="25">
        <f t="shared" si="2"/>
        <v>95.05849378776965</v>
      </c>
    </row>
    <row r="10" spans="1:32" ht="12">
      <c r="A10" s="22">
        <v>5</v>
      </c>
      <c r="B10" s="23">
        <f t="shared" si="3"/>
        <v>1.4888060396937353</v>
      </c>
      <c r="C10" s="24">
        <f t="shared" si="0"/>
        <v>10.863385609316866</v>
      </c>
      <c r="D10" s="24">
        <f t="shared" si="0"/>
        <v>19.345855982267313</v>
      </c>
      <c r="E10" s="24">
        <f t="shared" si="0"/>
        <v>27.02111257309432</v>
      </c>
      <c r="F10" s="24">
        <f t="shared" si="0"/>
        <v>33.96597192950171</v>
      </c>
      <c r="G10" s="24">
        <f t="shared" si="0"/>
        <v>40.249940538176254</v>
      </c>
      <c r="H10" s="24">
        <f t="shared" si="0"/>
        <v>45.935910469068354</v>
      </c>
      <c r="I10" s="24">
        <f t="shared" si="0"/>
        <v>51.08078882036685</v>
      </c>
      <c r="J10" s="24">
        <f t="shared" si="0"/>
        <v>55.73606726386488</v>
      </c>
      <c r="K10" s="24">
        <f t="shared" si="0"/>
        <v>59.94833739091811</v>
      </c>
      <c r="L10" s="24">
        <f t="shared" si="0"/>
        <v>63.75975701675096</v>
      </c>
      <c r="M10" s="24">
        <f t="shared" si="1"/>
        <v>67.20847211004116</v>
      </c>
      <c r="N10" s="24">
        <f t="shared" si="1"/>
        <v>70.32899857059547</v>
      </c>
      <c r="O10" s="24">
        <f t="shared" si="1"/>
        <v>73.15256767607634</v>
      </c>
      <c r="P10" s="24">
        <f t="shared" si="1"/>
        <v>75.70743865512576</v>
      </c>
      <c r="Q10" s="24">
        <f t="shared" si="1"/>
        <v>78.01918151522382</v>
      </c>
      <c r="R10" s="24">
        <f t="shared" si="1"/>
        <v>80.11093295591803</v>
      </c>
      <c r="S10" s="24">
        <f t="shared" si="1"/>
        <v>82.00362792868879</v>
      </c>
      <c r="T10" s="24">
        <f t="shared" si="1"/>
        <v>83.7162091609803</v>
      </c>
      <c r="U10" s="24">
        <f t="shared" si="1"/>
        <v>85.2658167413838</v>
      </c>
      <c r="V10" s="24">
        <f t="shared" si="1"/>
        <v>86.66795966340506</v>
      </c>
      <c r="W10" s="24">
        <f t="shared" si="2"/>
        <v>87.93667104468418</v>
      </c>
      <c r="X10" s="24">
        <f t="shared" si="2"/>
        <v>89.08464857515361</v>
      </c>
      <c r="Y10" s="24">
        <f t="shared" si="2"/>
        <v>90.12338159978685</v>
      </c>
      <c r="Z10" s="24">
        <f t="shared" si="2"/>
        <v>91.06326610782467</v>
      </c>
      <c r="AA10" s="24">
        <f t="shared" si="2"/>
        <v>91.91370877932962</v>
      </c>
      <c r="AB10" s="24">
        <f t="shared" si="2"/>
        <v>92.68322113040178</v>
      </c>
      <c r="AC10" s="24">
        <f t="shared" si="2"/>
        <v>93.37950469929268</v>
      </c>
      <c r="AD10" s="24">
        <f t="shared" si="2"/>
        <v>94.00952812598878</v>
      </c>
      <c r="AE10" s="24">
        <f t="shared" si="2"/>
        <v>94.57959689670265</v>
      </c>
      <c r="AF10" s="25">
        <f t="shared" si="2"/>
        <v>95.09541645129833</v>
      </c>
    </row>
    <row r="11" spans="1:32" ht="12">
      <c r="A11" s="22">
        <v>7.5</v>
      </c>
      <c r="B11" s="23">
        <f t="shared" si="3"/>
        <v>2.224876280666366</v>
      </c>
      <c r="C11" s="24">
        <f t="shared" si="0"/>
        <v>11.529409505651644</v>
      </c>
      <c r="D11" s="24">
        <f t="shared" si="0"/>
        <v>19.94849932497712</v>
      </c>
      <c r="E11" s="24">
        <f t="shared" si="0"/>
        <v>27.56640681930843</v>
      </c>
      <c r="F11" s="24">
        <f t="shared" si="0"/>
        <v>34.45937456731595</v>
      </c>
      <c r="G11" s="24">
        <f t="shared" si="0"/>
        <v>40.69638970702821</v>
      </c>
      <c r="H11" s="24">
        <f t="shared" si="0"/>
        <v>46.339874382296664</v>
      </c>
      <c r="I11" s="24">
        <f t="shared" si="0"/>
        <v>51.44631048459205</v>
      </c>
      <c r="J11" s="24">
        <f t="shared" si="0"/>
        <v>56.066804942758644</v>
      </c>
      <c r="K11" s="24">
        <f t="shared" si="0"/>
        <v>60.24760121833555</v>
      </c>
      <c r="L11" s="24">
        <f t="shared" si="0"/>
        <v>64.0305421256629</v>
      </c>
      <c r="M11" s="24">
        <f t="shared" si="1"/>
        <v>67.45348860883162</v>
      </c>
      <c r="N11" s="24">
        <f t="shared" si="1"/>
        <v>70.55069866673725</v>
      </c>
      <c r="O11" s="24">
        <f t="shared" si="1"/>
        <v>73.35317021864759</v>
      </c>
      <c r="P11" s="24">
        <f t="shared" si="1"/>
        <v>75.88895134179737</v>
      </c>
      <c r="Q11" s="24">
        <f t="shared" si="1"/>
        <v>78.18342098597255</v>
      </c>
      <c r="R11" s="24">
        <f t="shared" si="1"/>
        <v>80.2595429745699</v>
      </c>
      <c r="S11" s="24">
        <f t="shared" si="1"/>
        <v>82.13809583426001</v>
      </c>
      <c r="T11" s="24">
        <f t="shared" si="1"/>
        <v>83.83788075346608</v>
      </c>
      <c r="U11" s="24">
        <f t="shared" si="1"/>
        <v>85.37590975097696</v>
      </c>
      <c r="V11" s="24">
        <f t="shared" si="1"/>
        <v>86.76757593794913</v>
      </c>
      <c r="W11" s="24">
        <f t="shared" si="2"/>
        <v>88.026807577337</v>
      </c>
      <c r="X11" s="24">
        <f t="shared" si="2"/>
        <v>89.16620748262989</v>
      </c>
      <c r="Y11" s="24">
        <f t="shared" si="2"/>
        <v>90.19717915104553</v>
      </c>
      <c r="Z11" s="24">
        <f t="shared" si="2"/>
        <v>91.13004089356296</v>
      </c>
      <c r="AA11" s="24">
        <f t="shared" si="2"/>
        <v>91.97412910404697</v>
      </c>
      <c r="AB11" s="24">
        <f t="shared" si="2"/>
        <v>92.73789170101591</v>
      </c>
      <c r="AC11" s="24">
        <f t="shared" si="2"/>
        <v>93.42897267724972</v>
      </c>
      <c r="AD11" s="24">
        <f t="shared" si="2"/>
        <v>94.05428860343889</v>
      </c>
      <c r="AE11" s="24">
        <f t="shared" si="2"/>
        <v>94.62009785154866</v>
      </c>
      <c r="AF11" s="25">
        <f t="shared" si="2"/>
        <v>95.13206323070918</v>
      </c>
    </row>
    <row r="12" spans="1:32" ht="12">
      <c r="A12" s="22">
        <v>10</v>
      </c>
      <c r="B12" s="23">
        <f t="shared" si="3"/>
        <v>2.9554466451491845</v>
      </c>
      <c r="C12" s="24">
        <f t="shared" si="0"/>
        <v>12.190456907943869</v>
      </c>
      <c r="D12" s="24">
        <f t="shared" si="0"/>
        <v>20.546639749666596</v>
      </c>
      <c r="E12" s="24">
        <f t="shared" si="0"/>
        <v>28.107626656807383</v>
      </c>
      <c r="F12" s="24">
        <f t="shared" si="0"/>
        <v>34.949090527668346</v>
      </c>
      <c r="G12" s="24">
        <f t="shared" si="0"/>
        <v>41.139503032164484</v>
      </c>
      <c r="H12" s="24">
        <f t="shared" si="0"/>
        <v>46.74081989931028</v>
      </c>
      <c r="I12" s="24">
        <f t="shared" si="0"/>
        <v>51.809100990979765</v>
      </c>
      <c r="J12" s="24">
        <f t="shared" si="0"/>
        <v>56.39507136784645</v>
      </c>
      <c r="K12" s="24">
        <f t="shared" si="0"/>
        <v>60.544628962839894</v>
      </c>
      <c r="L12" s="24">
        <f t="shared" si="0"/>
        <v>64.29930394308526</v>
      </c>
      <c r="M12" s="24">
        <f t="shared" si="1"/>
        <v>67.69667435777471</v>
      </c>
      <c r="N12" s="24">
        <f t="shared" si="1"/>
        <v>70.77074223191406</v>
      </c>
      <c r="O12" s="24">
        <f t="shared" si="1"/>
        <v>73.5522738700176</v>
      </c>
      <c r="P12" s="24">
        <f t="shared" si="1"/>
        <v>76.06910777562454</v>
      </c>
      <c r="Q12" s="24">
        <f t="shared" si="1"/>
        <v>78.3464332683993</v>
      </c>
      <c r="R12" s="24">
        <f t="shared" si="1"/>
        <v>80.40704258730906</v>
      </c>
      <c r="S12" s="24">
        <f t="shared" si="1"/>
        <v>82.27155900301221</v>
      </c>
      <c r="T12" s="24">
        <f t="shared" si="1"/>
        <v>83.95864322248272</v>
      </c>
      <c r="U12" s="24">
        <f t="shared" si="1"/>
        <v>85.48518015163764</v>
      </c>
      <c r="V12" s="24">
        <f t="shared" si="1"/>
        <v>86.86644788515069</v>
      </c>
      <c r="W12" s="24">
        <f t="shared" si="2"/>
        <v>88.11627061475905</v>
      </c>
      <c r="X12" s="24">
        <f t="shared" si="2"/>
        <v>89.2471569864205</v>
      </c>
      <c r="Y12" s="24">
        <f t="shared" si="2"/>
        <v>90.27042529104672</v>
      </c>
      <c r="Z12" s="24">
        <f t="shared" si="2"/>
        <v>91.19631674176274</v>
      </c>
      <c r="AA12" s="24">
        <f t="shared" si="2"/>
        <v>92.0340979714102</v>
      </c>
      <c r="AB12" s="24">
        <f t="shared" si="2"/>
        <v>92.79215377612339</v>
      </c>
      <c r="AC12" s="24">
        <f t="shared" si="2"/>
        <v>93.47807103318725</v>
      </c>
      <c r="AD12" s="24">
        <f t="shared" si="2"/>
        <v>94.09871463305521</v>
      </c>
      <c r="AE12" s="24">
        <f t="shared" si="2"/>
        <v>94.66029618548029</v>
      </c>
      <c r="AF12" s="25">
        <f t="shared" si="2"/>
        <v>95.16843618739323</v>
      </c>
    </row>
    <row r="13" spans="1:32" ht="12">
      <c r="A13" s="22">
        <v>20</v>
      </c>
      <c r="B13" s="23">
        <f t="shared" si="3"/>
        <v>5.823546641575128</v>
      </c>
      <c r="C13" s="24">
        <f t="shared" si="0"/>
        <v>14.785621103378865</v>
      </c>
      <c r="D13" s="24">
        <f t="shared" si="0"/>
        <v>22.894841419643374</v>
      </c>
      <c r="E13" s="24">
        <f t="shared" si="0"/>
        <v>30.232367392896897</v>
      </c>
      <c r="F13" s="24">
        <f t="shared" si="0"/>
        <v>36.871635449307405</v>
      </c>
      <c r="G13" s="24">
        <f t="shared" si="0"/>
        <v>42.879093615118514</v>
      </c>
      <c r="H13" s="24">
        <f t="shared" si="0"/>
        <v>48.31486655083008</v>
      </c>
      <c r="I13" s="24">
        <f t="shared" si="0"/>
        <v>53.23335729900908</v>
      </c>
      <c r="J13" s="24">
        <f t="shared" si="0"/>
        <v>57.68379176822512</v>
      </c>
      <c r="K13" s="24">
        <f t="shared" si="0"/>
        <v>61.71071140248879</v>
      </c>
      <c r="L13" s="24">
        <f t="shared" si="0"/>
        <v>65.35441896699426</v>
      </c>
      <c r="M13" s="24">
        <f t="shared" si="1"/>
        <v>68.65138191173948</v>
      </c>
      <c r="N13" s="24">
        <f t="shared" si="1"/>
        <v>71.63459735002297</v>
      </c>
      <c r="O13" s="24">
        <f t="shared" si="1"/>
        <v>74.33392230464442</v>
      </c>
      <c r="P13" s="24">
        <f t="shared" si="1"/>
        <v>76.77637252702412</v>
      </c>
      <c r="Q13" s="24">
        <f t="shared" si="1"/>
        <v>78.98639287992353</v>
      </c>
      <c r="R13" s="24">
        <f t="shared" si="1"/>
        <v>80.98610198984795</v>
      </c>
      <c r="S13" s="24">
        <f t="shared" si="1"/>
        <v>82.79551361769495</v>
      </c>
      <c r="T13" s="24">
        <f t="shared" si="1"/>
        <v>84.43273696320027</v>
      </c>
      <c r="U13" s="24">
        <f t="shared" si="1"/>
        <v>85.9141579078955</v>
      </c>
      <c r="V13" s="24">
        <f t="shared" si="1"/>
        <v>87.25460301051793</v>
      </c>
      <c r="W13" s="24">
        <f t="shared" si="2"/>
        <v>88.46748789619376</v>
      </c>
      <c r="X13" s="24">
        <f t="shared" si="2"/>
        <v>89.56495152452351</v>
      </c>
      <c r="Y13" s="24">
        <f t="shared" si="2"/>
        <v>90.55797768036977</v>
      </c>
      <c r="Z13" s="24">
        <f t="shared" si="2"/>
        <v>91.45650490326787</v>
      </c>
      <c r="AA13" s="24">
        <f t="shared" si="2"/>
        <v>92.26952595567003</v>
      </c>
      <c r="AB13" s="24">
        <f t="shared" si="2"/>
        <v>93.00517782553447</v>
      </c>
      <c r="AC13" s="24">
        <f t="shared" si="2"/>
        <v>93.67082316403594</v>
      </c>
      <c r="AD13" s="24">
        <f t="shared" si="2"/>
        <v>94.27312397345327</v>
      </c>
      <c r="AE13" s="24">
        <f t="shared" si="2"/>
        <v>94.81810828272742</v>
      </c>
      <c r="AF13" s="25">
        <f t="shared" si="2"/>
        <v>95.31123047800115</v>
      </c>
    </row>
    <row r="14" spans="1:32" ht="12">
      <c r="A14" s="22">
        <v>30</v>
      </c>
      <c r="B14" s="23">
        <f t="shared" si="3"/>
        <v>8.60688147287718</v>
      </c>
      <c r="C14" s="24">
        <f t="shared" si="0"/>
        <v>17.30408660566377</v>
      </c>
      <c r="D14" s="24">
        <f t="shared" si="0"/>
        <v>25.173643242143484</v>
      </c>
      <c r="E14" s="24">
        <f t="shared" si="0"/>
        <v>32.294312550183534</v>
      </c>
      <c r="F14" s="24">
        <f t="shared" si="0"/>
        <v>38.73736058155839</v>
      </c>
      <c r="G14" s="24">
        <f t="shared" si="0"/>
        <v>44.56727152654929</v>
      </c>
      <c r="H14" s="24">
        <f t="shared" si="0"/>
        <v>49.842393093394456</v>
      </c>
      <c r="I14" s="24">
        <f t="shared" si="0"/>
        <v>54.61552047176441</v>
      </c>
      <c r="J14" s="24">
        <f t="shared" si="0"/>
        <v>58.93442472476544</v>
      </c>
      <c r="K14" s="24">
        <f t="shared" si="0"/>
        <v>62.84233089779543</v>
      </c>
      <c r="L14" s="24">
        <f t="shared" si="0"/>
        <v>66.37835062932666</v>
      </c>
      <c r="M14" s="24">
        <f t="shared" si="1"/>
        <v>69.5778735933296</v>
      </c>
      <c r="N14" s="24">
        <f t="shared" si="1"/>
        <v>72.47292169102477</v>
      </c>
      <c r="O14" s="24">
        <f t="shared" si="1"/>
        <v>75.09246953683318</v>
      </c>
      <c r="P14" s="24">
        <f t="shared" si="1"/>
        <v>77.46273444605613</v>
      </c>
      <c r="Q14" s="24">
        <f t="shared" si="1"/>
        <v>79.60743882657866</v>
      </c>
      <c r="R14" s="24">
        <f t="shared" si="1"/>
        <v>81.54804760070108</v>
      </c>
      <c r="S14" s="24">
        <f t="shared" si="1"/>
        <v>83.30398303329594</v>
      </c>
      <c r="T14" s="24">
        <f t="shared" si="1"/>
        <v>84.89281911636292</v>
      </c>
      <c r="U14" s="24">
        <f t="shared" si="1"/>
        <v>86.33045745544761</v>
      </c>
      <c r="V14" s="24">
        <f t="shared" si="1"/>
        <v>87.63128641825452</v>
      </c>
      <c r="W14" s="24">
        <f t="shared" si="2"/>
        <v>88.80832513826711</v>
      </c>
      <c r="X14" s="24">
        <f t="shared" si="2"/>
        <v>89.87335381461166</v>
      </c>
      <c r="Y14" s="24">
        <f t="shared" si="2"/>
        <v>90.83703161224952</v>
      </c>
      <c r="Z14" s="24">
        <f t="shared" si="2"/>
        <v>91.70900334248273</v>
      </c>
      <c r="AA14" s="24">
        <f t="shared" si="2"/>
        <v>92.4979959914673</v>
      </c>
      <c r="AB14" s="24">
        <f t="shared" si="2"/>
        <v>93.21190606282386</v>
      </c>
      <c r="AC14" s="24">
        <f t="shared" si="2"/>
        <v>93.85787860849999</v>
      </c>
      <c r="AD14" s="24">
        <f t="shared" si="2"/>
        <v>94.4423787388517</v>
      </c>
      <c r="AE14" s="24">
        <f t="shared" si="2"/>
        <v>94.97125632764082</v>
      </c>
      <c r="AF14" s="25">
        <f t="shared" si="2"/>
        <v>95.44980455953784</v>
      </c>
    </row>
    <row r="15" spans="1:32" ht="12">
      <c r="A15" s="22">
        <v>40</v>
      </c>
      <c r="B15" s="23">
        <f t="shared" si="3"/>
        <v>11.307956328284252</v>
      </c>
      <c r="C15" s="24">
        <f t="shared" si="0"/>
        <v>19.74812020375215</v>
      </c>
      <c r="D15" s="24">
        <f t="shared" si="0"/>
        <v>27.385096292630905</v>
      </c>
      <c r="E15" s="24">
        <f t="shared" si="0"/>
        <v>34.29531801849433</v>
      </c>
      <c r="F15" s="24">
        <f t="shared" si="0"/>
        <v>40.547945202980564</v>
      </c>
      <c r="G15" s="24">
        <f t="shared" si="0"/>
        <v>46.20555624053255</v>
      </c>
      <c r="H15" s="24">
        <f t="shared" si="0"/>
        <v>51.32477440400284</v>
      </c>
      <c r="I15" s="24">
        <f t="shared" si="0"/>
        <v>55.95683454940008</v>
      </c>
      <c r="J15" s="24">
        <f t="shared" si="0"/>
        <v>60.14809589154859</v>
      </c>
      <c r="K15" s="24">
        <f t="shared" si="0"/>
        <v>63.940505982692166</v>
      </c>
      <c r="L15" s="24">
        <f t="shared" si="0"/>
        <v>67.37202053769606</v>
      </c>
      <c r="M15" s="24">
        <f t="shared" si="1"/>
        <v>70.47698330759859</v>
      </c>
      <c r="N15" s="24">
        <f t="shared" si="1"/>
        <v>73.28646980341497</v>
      </c>
      <c r="O15" s="24">
        <f t="shared" si="1"/>
        <v>75.82859831029636</v>
      </c>
      <c r="P15" s="24">
        <f t="shared" si="1"/>
        <v>78.12881130477852</v>
      </c>
      <c r="Q15" s="24">
        <f t="shared" si="1"/>
        <v>80.21013009163853</v>
      </c>
      <c r="R15" s="24">
        <f t="shared" si="1"/>
        <v>82.09338520885068</v>
      </c>
      <c r="S15" s="24">
        <f t="shared" si="1"/>
        <v>83.79742490661192</v>
      </c>
      <c r="T15" s="24">
        <f t="shared" si="1"/>
        <v>85.33930378696498</v>
      </c>
      <c r="U15" s="24">
        <f t="shared" si="1"/>
        <v>86.73445349198784</v>
      </c>
      <c r="V15" s="24">
        <f t="shared" si="1"/>
        <v>87.99683714885433</v>
      </c>
      <c r="W15" s="24">
        <f t="shared" si="2"/>
        <v>89.1390891175042</v>
      </c>
      <c r="X15" s="24">
        <f t="shared" si="2"/>
        <v>90.17264143956385</v>
      </c>
      <c r="Y15" s="24">
        <f t="shared" si="2"/>
        <v>91.10783825406136</v>
      </c>
      <c r="Z15" s="24">
        <f t="shared" si="2"/>
        <v>91.95403932504675</v>
      </c>
      <c r="AA15" s="24">
        <f t="shared" si="2"/>
        <v>92.71971371725644</v>
      </c>
      <c r="AB15" s="24">
        <f t="shared" si="2"/>
        <v>93.41252455735972</v>
      </c>
      <c r="AC15" s="24">
        <f t="shared" si="2"/>
        <v>94.03940572910606</v>
      </c>
      <c r="AD15" s="24">
        <f t="shared" si="2"/>
        <v>94.6066312699644</v>
      </c>
      <c r="AE15" s="24">
        <f t="shared" si="2"/>
        <v>95.11987816379872</v>
      </c>
      <c r="AF15" s="25">
        <f t="shared" si="2"/>
        <v>95.58428315803071</v>
      </c>
    </row>
    <row r="16" spans="1:32" ht="12">
      <c r="A16" s="22">
        <v>50</v>
      </c>
      <c r="B16" s="23">
        <f t="shared" si="3"/>
        <v>13.92920235749422</v>
      </c>
      <c r="C16" s="24">
        <f t="shared" si="0"/>
        <v>22.119921692859513</v>
      </c>
      <c r="D16" s="24">
        <f t="shared" si="0"/>
        <v>29.531191028128656</v>
      </c>
      <c r="E16" s="24">
        <f t="shared" si="0"/>
        <v>36.23718483782268</v>
      </c>
      <c r="F16" s="24">
        <f t="shared" si="0"/>
        <v>42.30501896195133</v>
      </c>
      <c r="G16" s="24">
        <f t="shared" si="0"/>
        <v>47.79542232389839</v>
      </c>
      <c r="H16" s="24">
        <f t="shared" si="0"/>
        <v>52.76334472589854</v>
      </c>
      <c r="I16" s="24">
        <f t="shared" si="0"/>
        <v>57.25850680512734</v>
      </c>
      <c r="J16" s="24">
        <f t="shared" si="0"/>
        <v>61.32589765454988</v>
      </c>
      <c r="K16" s="24">
        <f t="shared" si="0"/>
        <v>65.00622508888448</v>
      </c>
      <c r="L16" s="24">
        <f t="shared" si="0"/>
        <v>68.33632306209468</v>
      </c>
      <c r="M16" s="24">
        <f t="shared" si="1"/>
        <v>71.34952031398099</v>
      </c>
      <c r="N16" s="24">
        <f t="shared" si="1"/>
        <v>74.07597393541086</v>
      </c>
      <c r="O16" s="24">
        <f t="shared" si="1"/>
        <v>76.54297119062024</v>
      </c>
      <c r="P16" s="24">
        <f t="shared" si="1"/>
        <v>78.77520261732569</v>
      </c>
      <c r="Q16" s="24">
        <f t="shared" si="1"/>
        <v>80.7950091379246</v>
      </c>
      <c r="R16" s="24">
        <f t="shared" si="1"/>
        <v>82.62260565495548</v>
      </c>
      <c r="S16" s="24">
        <f t="shared" si="1"/>
        <v>84.27628336863724</v>
      </c>
      <c r="T16" s="24">
        <f t="shared" si="1"/>
        <v>85.77259284134864</v>
      </c>
      <c r="U16" s="24">
        <f t="shared" si="1"/>
        <v>87.12650964121958</v>
      </c>
      <c r="V16" s="24">
        <f t="shared" si="1"/>
        <v>88.3515842226503</v>
      </c>
      <c r="W16" s="24">
        <f t="shared" si="2"/>
        <v>89.46007754381357</v>
      </c>
      <c r="X16" s="24">
        <f t="shared" si="2"/>
        <v>90.46308377844504</v>
      </c>
      <c r="Y16" s="24">
        <f t="shared" si="2"/>
        <v>91.37064135006295</v>
      </c>
      <c r="Z16" s="24">
        <f t="shared" si="2"/>
        <v>92.19183339988469</v>
      </c>
      <c r="AA16" s="24">
        <f t="shared" si="2"/>
        <v>92.93487869395705</v>
      </c>
      <c r="AB16" s="24">
        <f t="shared" si="2"/>
        <v>93.60721387932924</v>
      </c>
      <c r="AC16" s="24">
        <f t="shared" si="2"/>
        <v>94.21556791251615</v>
      </c>
      <c r="AD16" s="24">
        <f t="shared" si="2"/>
        <v>94.76602940515676</v>
      </c>
      <c r="AE16" s="24">
        <f t="shared" si="2"/>
        <v>95.26410756088592</v>
      </c>
      <c r="AF16" s="25">
        <f t="shared" si="2"/>
        <v>95.71478731329599</v>
      </c>
    </row>
    <row r="17" spans="1:32" ht="12">
      <c r="A17" s="22">
        <v>60</v>
      </c>
      <c r="B17" s="23">
        <f t="shared" si="3"/>
        <v>16.4729788588728</v>
      </c>
      <c r="C17" s="24">
        <f t="shared" si="0"/>
        <v>24.421625854427454</v>
      </c>
      <c r="D17" s="24">
        <f t="shared" si="0"/>
        <v>31.613859078764417</v>
      </c>
      <c r="E17" s="24">
        <f t="shared" si="0"/>
        <v>38.121660819385916</v>
      </c>
      <c r="F17" s="24">
        <f t="shared" si="0"/>
        <v>44.010163343459794</v>
      </c>
      <c r="G17" s="24">
        <f t="shared" si="0"/>
        <v>49.33830076344103</v>
      </c>
      <c r="H17" s="24">
        <f t="shared" si="0"/>
        <v>54.15939886947765</v>
      </c>
      <c r="I17" s="24">
        <f t="shared" si="0"/>
        <v>58.52170883184187</v>
      </c>
      <c r="J17" s="24">
        <f t="shared" si="0"/>
        <v>62.468890114860045</v>
      </c>
      <c r="K17" s="24">
        <f t="shared" si="0"/>
        <v>66.0404474355061</v>
      </c>
      <c r="L17" s="24">
        <f t="shared" si="0"/>
        <v>69.27212613988686</v>
      </c>
      <c r="M17" s="24">
        <f t="shared" si="1"/>
        <v>72.19626995468059</v>
      </c>
      <c r="N17" s="24">
        <f t="shared" si="1"/>
        <v>74.84214469402434</v>
      </c>
      <c r="O17" s="24">
        <f t="shared" si="1"/>
        <v>77.23623116161873</v>
      </c>
      <c r="P17" s="24">
        <f t="shared" si="1"/>
        <v>79.40249017951166</v>
      </c>
      <c r="Q17" s="24">
        <f t="shared" si="1"/>
        <v>81.362602396059</v>
      </c>
      <c r="R17" s="24">
        <f t="shared" si="1"/>
        <v>83.13618527314046</v>
      </c>
      <c r="S17" s="24">
        <f t="shared" si="1"/>
        <v>84.7409894243116</v>
      </c>
      <c r="T17" s="24">
        <f t="shared" si="1"/>
        <v>86.19307626891072</v>
      </c>
      <c r="U17" s="24">
        <f t="shared" si="1"/>
        <v>87.50697878014175</v>
      </c>
      <c r="V17" s="24">
        <f t="shared" si="1"/>
        <v>88.69584693595502</v>
      </c>
      <c r="W17" s="24">
        <f t="shared" si="2"/>
        <v>89.77157932844626</v>
      </c>
      <c r="X17" s="24">
        <f t="shared" si="2"/>
        <v>90.74494224896567</v>
      </c>
      <c r="Y17" s="24">
        <f t="shared" si="2"/>
        <v>91.62567744078041</v>
      </c>
      <c r="Z17" s="24">
        <f t="shared" si="2"/>
        <v>92.42259959771546</v>
      </c>
      <c r="AA17" s="24">
        <f t="shared" si="2"/>
        <v>93.14368458457221</v>
      </c>
      <c r="AB17" s="24">
        <f t="shared" si="2"/>
        <v>93.79614926226417</v>
      </c>
      <c r="AC17" s="24">
        <f t="shared" si="2"/>
        <v>94.38652371658664</v>
      </c>
      <c r="AD17" s="24">
        <f t="shared" si="2"/>
        <v>94.92071661351015</v>
      </c>
      <c r="AE17" s="24">
        <f t="shared" si="2"/>
        <v>95.40407433509557</v>
      </c>
      <c r="AF17" s="25">
        <f t="shared" si="2"/>
        <v>95.84143448788268</v>
      </c>
    </row>
    <row r="18" spans="1:32" ht="12">
      <c r="A18" s="22">
        <v>70</v>
      </c>
      <c r="B18" s="23">
        <f t="shared" si="3"/>
        <v>18.941575402981293</v>
      </c>
      <c r="C18" s="24">
        <f aca="true" t="shared" si="4" ref="C18:L27">100*(1-EXP(-($O$1*C$7+$R$1*$A18)))</f>
        <v>26.655304377571078</v>
      </c>
      <c r="D18" s="24">
        <f t="shared" si="4"/>
        <v>33.63497498636806</v>
      </c>
      <c r="E18" s="24">
        <f t="shared" si="4"/>
        <v>39.95044211877341</v>
      </c>
      <c r="F18" s="24">
        <f t="shared" si="4"/>
        <v>45.664913092550016</v>
      </c>
      <c r="G18" s="24">
        <f t="shared" si="4"/>
        <v>50.83558025390349</v>
      </c>
      <c r="H18" s="24">
        <f t="shared" si="4"/>
        <v>55.51419337770589</v>
      </c>
      <c r="I18" s="24">
        <f t="shared" si="4"/>
        <v>59.747577596636404</v>
      </c>
      <c r="J18" s="24">
        <f t="shared" si="4"/>
        <v>63.57810204284766</v>
      </c>
      <c r="K18" s="24">
        <f t="shared" si="4"/>
        <v>67.0441038924811</v>
      </c>
      <c r="L18" s="24">
        <f t="shared" si="4"/>
        <v>70.18027205701127</v>
      </c>
      <c r="M18" s="24">
        <f aca="true" t="shared" si="5" ref="M18:V27">100*(1-EXP(-($O$1*M$7+$R$1*$A18)))</f>
        <v>73.01799436153131</v>
      </c>
      <c r="N18" s="24">
        <f t="shared" si="5"/>
        <v>75.58567168465629</v>
      </c>
      <c r="O18" s="24">
        <f t="shared" si="5"/>
        <v>77.90900220406218</v>
      </c>
      <c r="P18" s="24">
        <f t="shared" si="5"/>
        <v>80.01123859248555</v>
      </c>
      <c r="Q18" s="24">
        <f t="shared" si="5"/>
        <v>81.91342073828778</v>
      </c>
      <c r="R18" s="24">
        <f t="shared" si="5"/>
        <v>83.63458631972959</v>
      </c>
      <c r="S18" s="24">
        <f t="shared" si="5"/>
        <v>85.19196134045376</v>
      </c>
      <c r="T18" s="24">
        <f t="shared" si="5"/>
        <v>86.60113253311951</v>
      </c>
      <c r="U18" s="24">
        <f t="shared" si="5"/>
        <v>87.87620335666185</v>
      </c>
      <c r="V18" s="24">
        <f t="shared" si="5"/>
        <v>89.02993514844886</v>
      </c>
      <c r="W18" s="24">
        <f aca="true" t="shared" si="6" ref="W18:AF27">100*(1-EXP(-($O$1*W$7+$R$1*$A18)))</f>
        <v>90.07387484403544</v>
      </c>
      <c r="X18" s="24">
        <f t="shared" si="6"/>
        <v>91.01847054277523</v>
      </c>
      <c r="Y18" s="24">
        <f t="shared" si="6"/>
        <v>91.87317607591083</v>
      </c>
      <c r="Z18" s="24">
        <f t="shared" si="6"/>
        <v>92.6465456236943</v>
      </c>
      <c r="AA18" s="24">
        <f t="shared" si="6"/>
        <v>93.34631932849831</v>
      </c>
      <c r="AB18" s="24">
        <f t="shared" si="6"/>
        <v>93.97950076076265</v>
      </c>
      <c r="AC18" s="24">
        <f t="shared" si="6"/>
        <v>94.55242701308102</v>
      </c>
      <c r="AD18" s="24">
        <f t="shared" si="6"/>
        <v>95.07083212395379</v>
      </c>
      <c r="AE18" s="24">
        <f t="shared" si="6"/>
        <v>95.53990446597254</v>
      </c>
      <c r="AF18" s="25">
        <f t="shared" si="6"/>
        <v>95.96433867279688</v>
      </c>
    </row>
    <row r="19" spans="1:32" ht="12">
      <c r="A19" s="22">
        <f aca="true" t="shared" si="7" ref="A19:A31">A18+10</f>
        <v>80</v>
      </c>
      <c r="B19" s="23">
        <f t="shared" si="3"/>
        <v>21.337213893344654</v>
      </c>
      <c r="C19" s="24">
        <f t="shared" si="4"/>
        <v>28.822967723739023</v>
      </c>
      <c r="D19" s="24">
        <f t="shared" si="4"/>
        <v>35.59635789168586</v>
      </c>
      <c r="E19" s="24">
        <f t="shared" si="4"/>
        <v>41.725174762601036</v>
      </c>
      <c r="F19" s="24">
        <f t="shared" si="4"/>
        <v>47.270757595695144</v>
      </c>
      <c r="G19" s="24">
        <f t="shared" si="4"/>
        <v>52.28860844789656</v>
      </c>
      <c r="H19" s="24">
        <f t="shared" si="4"/>
        <v>56.82894765709203</v>
      </c>
      <c r="I19" s="24">
        <f t="shared" si="4"/>
        <v>60.937216464147895</v>
      </c>
      <c r="J19" s="24">
        <f t="shared" si="4"/>
        <v>64.65453180412199</v>
      </c>
      <c r="K19" s="24">
        <f t="shared" si="4"/>
        <v>68.01809781836961</v>
      </c>
      <c r="L19" s="24">
        <f t="shared" si="4"/>
        <v>71.06157820609494</v>
      </c>
      <c r="M19" s="24">
        <f t="shared" si="5"/>
        <v>73.8154331419674</v>
      </c>
      <c r="N19" s="24">
        <f t="shared" si="5"/>
        <v>76.30722413178783</v>
      </c>
      <c r="O19" s="24">
        <f t="shared" si="5"/>
        <v>78.5618898573022</v>
      </c>
      <c r="P19" s="24">
        <f t="shared" si="5"/>
        <v>80.6019957709108</v>
      </c>
      <c r="Q19" s="24">
        <f t="shared" si="5"/>
        <v>82.44795993830031</v>
      </c>
      <c r="R19" s="24">
        <f t="shared" si="5"/>
        <v>84.11825738930794</v>
      </c>
      <c r="S19" s="24">
        <f t="shared" si="5"/>
        <v>85.62960502222971</v>
      </c>
      <c r="T19" s="24">
        <f t="shared" si="5"/>
        <v>86.99712891215741</v>
      </c>
      <c r="U19" s="24">
        <f t="shared" si="5"/>
        <v>88.23451569782208</v>
      </c>
      <c r="V19" s="24">
        <f t="shared" si="5"/>
        <v>89.35414956207472</v>
      </c>
      <c r="W19" s="24">
        <f t="shared" si="6"/>
        <v>90.3672361769507</v>
      </c>
      <c r="X19" s="24">
        <f t="shared" si="6"/>
        <v>91.28391485380187</v>
      </c>
      <c r="Y19" s="24">
        <f t="shared" si="6"/>
        <v>92.1133600209325</v>
      </c>
      <c r="Z19" s="24">
        <f t="shared" si="6"/>
        <v>92.8638730443614</v>
      </c>
      <c r="AA19" s="24">
        <f t="shared" si="6"/>
        <v>93.54296531068316</v>
      </c>
      <c r="AB19" s="24">
        <f t="shared" si="6"/>
        <v>94.15743340354992</v>
      </c>
      <c r="AC19" s="24">
        <f t="shared" si="6"/>
        <v>94.71342712616496</v>
      </c>
      <c r="AD19" s="24">
        <f t="shared" si="6"/>
        <v>95.21651105058017</v>
      </c>
      <c r="AE19" s="24">
        <f t="shared" si="6"/>
        <v>95.67172020980341</v>
      </c>
      <c r="AF19" s="25">
        <f t="shared" si="6"/>
        <v>96.0836104901013</v>
      </c>
    </row>
    <row r="20" spans="1:32" ht="12">
      <c r="A20" s="22">
        <f t="shared" si="7"/>
        <v>90</v>
      </c>
      <c r="B20" s="23">
        <f t="shared" si="3"/>
        <v>23.662050566314687</v>
      </c>
      <c r="C20" s="24">
        <f t="shared" si="4"/>
        <v>30.926566936264532</v>
      </c>
      <c r="D20" s="24">
        <f t="shared" si="4"/>
        <v>37.49977317172992</v>
      </c>
      <c r="E20" s="24">
        <f t="shared" si="4"/>
        <v>43.44745613004629</v>
      </c>
      <c r="F20" s="24">
        <f t="shared" si="4"/>
        <v>48.829142221345755</v>
      </c>
      <c r="G20" s="24">
        <f t="shared" si="4"/>
        <v>53.698693168877185</v>
      </c>
      <c r="H20" s="24">
        <f t="shared" si="4"/>
        <v>58.1048450752361</v>
      </c>
      <c r="I20" s="24">
        <f t="shared" si="4"/>
        <v>62.09169618966013</v>
      </c>
      <c r="J20" s="24">
        <f t="shared" si="4"/>
        <v>65.69914825812934</v>
      </c>
      <c r="K20" s="24">
        <f t="shared" si="4"/>
        <v>68.9633058734515</v>
      </c>
      <c r="L20" s="24">
        <f t="shared" si="4"/>
        <v>71.91683782216202</v>
      </c>
      <c r="M20" s="24">
        <f t="shared" si="5"/>
        <v>74.58930404471997</v>
      </c>
      <c r="N20" s="24">
        <f t="shared" si="5"/>
        <v>77.00745148132762</v>
      </c>
      <c r="O20" s="24">
        <f t="shared" si="5"/>
        <v>79.19548176429797</v>
      </c>
      <c r="P20" s="24">
        <f t="shared" si="5"/>
        <v>81.17529343612533</v>
      </c>
      <c r="Q20" s="24">
        <f t="shared" si="5"/>
        <v>82.96670111745905</v>
      </c>
      <c r="R20" s="24">
        <f t="shared" si="5"/>
        <v>84.58763381848686</v>
      </c>
      <c r="S20" s="24">
        <f t="shared" si="5"/>
        <v>86.05431437849491</v>
      </c>
      <c r="T20" s="24">
        <f t="shared" si="5"/>
        <v>87.38142182949613</v>
      </c>
      <c r="U20" s="24">
        <f t="shared" si="5"/>
        <v>88.58223830891635</v>
      </c>
      <c r="V20" s="24">
        <f t="shared" si="5"/>
        <v>89.66878199168998</v>
      </c>
      <c r="W20" s="24">
        <f t="shared" si="6"/>
        <v>90.65192737219415</v>
      </c>
      <c r="X20" s="24">
        <f t="shared" si="6"/>
        <v>91.54151409984354</v>
      </c>
      <c r="Y20" s="24">
        <f t="shared" si="6"/>
        <v>92.34644545760885</v>
      </c>
      <c r="Z20" s="24">
        <f t="shared" si="6"/>
        <v>93.07477746906541</v>
      </c>
      <c r="AA20" s="24">
        <f t="shared" si="6"/>
        <v>93.73379952578469</v>
      </c>
      <c r="AB20" s="24">
        <f t="shared" si="6"/>
        <v>94.33010734201531</v>
      </c>
      <c r="AC20" s="24">
        <f t="shared" si="6"/>
        <v>94.86966896680809</v>
      </c>
      <c r="AD20" s="24">
        <f t="shared" si="6"/>
        <v>95.35788451425688</v>
      </c>
      <c r="AE20" s="24">
        <f t="shared" si="6"/>
        <v>95.79964020965545</v>
      </c>
      <c r="AF20" s="25">
        <f t="shared" si="6"/>
        <v>96.19935729248257</v>
      </c>
    </row>
    <row r="21" spans="1:32" ht="12">
      <c r="A21" s="22">
        <f t="shared" si="7"/>
        <v>100</v>
      </c>
      <c r="B21" s="23">
        <f t="shared" si="3"/>
        <v>25.91817793182821</v>
      </c>
      <c r="C21" s="24">
        <f t="shared" si="4"/>
        <v>32.967995396436066</v>
      </c>
      <c r="D21" s="24">
        <f t="shared" si="4"/>
        <v>39.346934028736655</v>
      </c>
      <c r="E21" s="24">
        <f t="shared" si="4"/>
        <v>45.11883639059736</v>
      </c>
      <c r="F21" s="24">
        <f t="shared" si="4"/>
        <v>50.341469620859044</v>
      </c>
      <c r="G21" s="24">
        <f t="shared" si="4"/>
        <v>55.067103588277845</v>
      </c>
      <c r="H21" s="24">
        <f t="shared" si="4"/>
        <v>59.3430340259401</v>
      </c>
      <c r="I21" s="24">
        <f t="shared" si="4"/>
        <v>63.212055882855765</v>
      </c>
      <c r="J21" s="24">
        <f t="shared" si="4"/>
        <v>66.71289163019205</v>
      </c>
      <c r="K21" s="24">
        <f t="shared" si="4"/>
        <v>69.88057880877977</v>
      </c>
      <c r="L21" s="24">
        <f t="shared" si="4"/>
        <v>72.74682069659875</v>
      </c>
      <c r="M21" s="24">
        <f t="shared" si="5"/>
        <v>75.34030360583935</v>
      </c>
      <c r="N21" s="24">
        <f t="shared" si="5"/>
        <v>77.68698398515703</v>
      </c>
      <c r="O21" s="24">
        <f t="shared" si="5"/>
        <v>79.81034820053446</v>
      </c>
      <c r="P21" s="24">
        <f t="shared" si="5"/>
        <v>81.73164759472654</v>
      </c>
      <c r="Q21" s="24">
        <f t="shared" si="5"/>
        <v>83.47011117784135</v>
      </c>
      <c r="R21" s="24">
        <f t="shared" si="5"/>
        <v>85.04313807773649</v>
      </c>
      <c r="S21" s="24">
        <f t="shared" si="5"/>
        <v>86.46647167633873</v>
      </c>
      <c r="T21" s="24">
        <f t="shared" si="5"/>
        <v>87.75435717470181</v>
      </c>
      <c r="U21" s="24">
        <f t="shared" si="5"/>
        <v>88.9196841637666</v>
      </c>
      <c r="V21" s="24">
        <f t="shared" si="5"/>
        <v>89.97411562771961</v>
      </c>
      <c r="W21" s="24">
        <f t="shared" si="6"/>
        <v>90.92820467105875</v>
      </c>
      <c r="X21" s="24">
        <f t="shared" si="6"/>
        <v>91.79150013761011</v>
      </c>
      <c r="Y21" s="24">
        <f t="shared" si="6"/>
        <v>92.57264217856661</v>
      </c>
      <c r="Z21" s="24">
        <f t="shared" si="6"/>
        <v>93.27944872602502</v>
      </c>
      <c r="AA21" s="24">
        <f t="shared" si="6"/>
        <v>93.9189937374782</v>
      </c>
      <c r="AB21" s="24">
        <f t="shared" si="6"/>
        <v>94.49767799435928</v>
      </c>
      <c r="AC21" s="24">
        <f t="shared" si="6"/>
        <v>95.0212931632136</v>
      </c>
      <c r="AD21" s="24">
        <f t="shared" si="6"/>
        <v>95.49507976064422</v>
      </c>
      <c r="AE21" s="24">
        <f t="shared" si="6"/>
        <v>95.92377960216338</v>
      </c>
      <c r="AF21" s="25">
        <f t="shared" si="6"/>
        <v>96.311683259876</v>
      </c>
    </row>
    <row r="22" spans="1:32" ht="12">
      <c r="A22" s="22">
        <f t="shared" si="7"/>
        <v>110</v>
      </c>
      <c r="B22" s="23">
        <f t="shared" si="3"/>
        <v>28.107626656807383</v>
      </c>
      <c r="C22" s="24">
        <f t="shared" si="4"/>
        <v>34.949090527668346</v>
      </c>
      <c r="D22" s="24">
        <f t="shared" si="4"/>
        <v>41.139503032164484</v>
      </c>
      <c r="E22" s="24">
        <f t="shared" si="4"/>
        <v>46.74081989931028</v>
      </c>
      <c r="F22" s="24">
        <f t="shared" si="4"/>
        <v>51.80910099097975</v>
      </c>
      <c r="G22" s="24">
        <f t="shared" si="4"/>
        <v>56.39507136784645</v>
      </c>
      <c r="H22" s="24">
        <f t="shared" si="4"/>
        <v>60.544628962839894</v>
      </c>
      <c r="I22" s="24">
        <f t="shared" si="4"/>
        <v>64.29930394308526</v>
      </c>
      <c r="J22" s="24">
        <f t="shared" si="4"/>
        <v>67.69667435777471</v>
      </c>
      <c r="K22" s="24">
        <f t="shared" si="4"/>
        <v>70.77074223191406</v>
      </c>
      <c r="L22" s="24">
        <f t="shared" si="4"/>
        <v>73.5522738700176</v>
      </c>
      <c r="M22" s="24">
        <f t="shared" si="5"/>
        <v>76.06910777562454</v>
      </c>
      <c r="N22" s="24">
        <f t="shared" si="5"/>
        <v>78.3464332683993</v>
      </c>
      <c r="O22" s="24">
        <f t="shared" si="5"/>
        <v>80.40704258730906</v>
      </c>
      <c r="P22" s="24">
        <f t="shared" si="5"/>
        <v>82.27155900301221</v>
      </c>
      <c r="Q22" s="24">
        <f t="shared" si="5"/>
        <v>83.95864322248272</v>
      </c>
      <c r="R22" s="24">
        <f t="shared" si="5"/>
        <v>85.48518015163764</v>
      </c>
      <c r="S22" s="24">
        <f t="shared" si="5"/>
        <v>86.8664478851507</v>
      </c>
      <c r="T22" s="24">
        <f t="shared" si="5"/>
        <v>88.11627061475905</v>
      </c>
      <c r="U22" s="24">
        <f t="shared" si="5"/>
        <v>89.2471569864205</v>
      </c>
      <c r="V22" s="24">
        <f t="shared" si="5"/>
        <v>90.27042529104672</v>
      </c>
      <c r="W22" s="24">
        <f t="shared" si="6"/>
        <v>91.19631674176274</v>
      </c>
      <c r="X22" s="24">
        <f t="shared" si="6"/>
        <v>92.0340979714102</v>
      </c>
      <c r="Y22" s="24">
        <f t="shared" si="6"/>
        <v>92.7921537761234</v>
      </c>
      <c r="Z22" s="24">
        <f t="shared" si="6"/>
        <v>93.47807103318725</v>
      </c>
      <c r="AA22" s="24">
        <f t="shared" si="6"/>
        <v>94.09871463305521</v>
      </c>
      <c r="AB22" s="24">
        <f t="shared" si="6"/>
        <v>94.66029618548029</v>
      </c>
      <c r="AC22" s="24">
        <f t="shared" si="6"/>
        <v>95.16843618739323</v>
      </c>
      <c r="AD22" s="24">
        <f t="shared" si="6"/>
        <v>95.62822027472491</v>
      </c>
      <c r="AE22" s="24">
        <f t="shared" si="6"/>
        <v>96.04425012116012</v>
      </c>
      <c r="AF22" s="25">
        <f t="shared" si="6"/>
        <v>96.42068949323446</v>
      </c>
    </row>
    <row r="23" spans="1:32" ht="12">
      <c r="A23" s="22">
        <f t="shared" si="7"/>
        <v>120</v>
      </c>
      <c r="B23" s="23">
        <f t="shared" si="3"/>
        <v>30.232367392896897</v>
      </c>
      <c r="C23" s="24">
        <f t="shared" si="4"/>
        <v>36.871635449307405</v>
      </c>
      <c r="D23" s="24">
        <f t="shared" si="4"/>
        <v>42.879093615118514</v>
      </c>
      <c r="E23" s="24">
        <f t="shared" si="4"/>
        <v>48.31486655083008</v>
      </c>
      <c r="F23" s="24">
        <f t="shared" si="4"/>
        <v>53.23335729900908</v>
      </c>
      <c r="G23" s="24">
        <f t="shared" si="4"/>
        <v>57.68379176822511</v>
      </c>
      <c r="H23" s="24">
        <f t="shared" si="4"/>
        <v>61.710711402488805</v>
      </c>
      <c r="I23" s="24">
        <f t="shared" si="4"/>
        <v>65.35441896699426</v>
      </c>
      <c r="J23" s="24">
        <f t="shared" si="4"/>
        <v>68.65138191173948</v>
      </c>
      <c r="K23" s="24">
        <f t="shared" si="4"/>
        <v>71.63459735002296</v>
      </c>
      <c r="L23" s="24">
        <f t="shared" si="4"/>
        <v>74.3339223046444</v>
      </c>
      <c r="M23" s="24">
        <f t="shared" si="5"/>
        <v>76.77637252702412</v>
      </c>
      <c r="N23" s="24">
        <f t="shared" si="5"/>
        <v>78.98639287992353</v>
      </c>
      <c r="O23" s="24">
        <f t="shared" si="5"/>
        <v>80.98610198984795</v>
      </c>
      <c r="P23" s="24">
        <f t="shared" si="5"/>
        <v>82.79551361769495</v>
      </c>
      <c r="Q23" s="24">
        <f t="shared" si="5"/>
        <v>84.43273696320026</v>
      </c>
      <c r="R23" s="24">
        <f t="shared" si="5"/>
        <v>85.9141579078955</v>
      </c>
      <c r="S23" s="24">
        <f t="shared" si="5"/>
        <v>87.25460301051793</v>
      </c>
      <c r="T23" s="24">
        <f t="shared" si="5"/>
        <v>88.46748789619376</v>
      </c>
      <c r="U23" s="24">
        <f t="shared" si="5"/>
        <v>89.56495152452351</v>
      </c>
      <c r="V23" s="24">
        <f t="shared" si="5"/>
        <v>90.55797768036976</v>
      </c>
      <c r="W23" s="24">
        <f t="shared" si="6"/>
        <v>91.45650490326787</v>
      </c>
      <c r="X23" s="24">
        <f t="shared" si="6"/>
        <v>92.26952595567003</v>
      </c>
      <c r="Y23" s="24">
        <f t="shared" si="6"/>
        <v>93.00517782553447</v>
      </c>
      <c r="Z23" s="24">
        <f t="shared" si="6"/>
        <v>93.67082316403594</v>
      </c>
      <c r="AA23" s="24">
        <f t="shared" si="6"/>
        <v>94.27312397345327</v>
      </c>
      <c r="AB23" s="24">
        <f t="shared" si="6"/>
        <v>94.81810828272742</v>
      </c>
      <c r="AC23" s="24">
        <f t="shared" si="6"/>
        <v>95.31123047800115</v>
      </c>
      <c r="AD23" s="24">
        <f t="shared" si="6"/>
        <v>95.75742589194887</v>
      </c>
      <c r="AE23" s="24">
        <f t="shared" si="6"/>
        <v>96.1611601982448</v>
      </c>
      <c r="AF23" s="25">
        <f t="shared" si="6"/>
        <v>96.52647410552613</v>
      </c>
    </row>
    <row r="24" spans="1:32" ht="12">
      <c r="A24" s="22">
        <f t="shared" si="7"/>
        <v>130</v>
      </c>
      <c r="B24" s="23">
        <f t="shared" si="3"/>
        <v>32.294312550183534</v>
      </c>
      <c r="C24" s="24">
        <f t="shared" si="4"/>
        <v>38.73736058155839</v>
      </c>
      <c r="D24" s="24">
        <f t="shared" si="4"/>
        <v>44.5672715265493</v>
      </c>
      <c r="E24" s="24">
        <f t="shared" si="4"/>
        <v>49.842393093394456</v>
      </c>
      <c r="F24" s="24">
        <f t="shared" si="4"/>
        <v>54.61552047176441</v>
      </c>
      <c r="G24" s="24">
        <f t="shared" si="4"/>
        <v>58.93442472476544</v>
      </c>
      <c r="H24" s="24">
        <f t="shared" si="4"/>
        <v>62.84233089779543</v>
      </c>
      <c r="I24" s="24">
        <f t="shared" si="4"/>
        <v>66.37835062932666</v>
      </c>
      <c r="J24" s="24">
        <f t="shared" si="4"/>
        <v>69.57787359332958</v>
      </c>
      <c r="K24" s="24">
        <f t="shared" si="4"/>
        <v>72.47292169102477</v>
      </c>
      <c r="L24" s="24">
        <f t="shared" si="4"/>
        <v>75.09246953683318</v>
      </c>
      <c r="M24" s="24">
        <f t="shared" si="5"/>
        <v>77.46273444605613</v>
      </c>
      <c r="N24" s="24">
        <f t="shared" si="5"/>
        <v>79.60743882657866</v>
      </c>
      <c r="O24" s="24">
        <f t="shared" si="5"/>
        <v>81.54804760070107</v>
      </c>
      <c r="P24" s="24">
        <f t="shared" si="5"/>
        <v>83.30398303329594</v>
      </c>
      <c r="Q24" s="24">
        <f t="shared" si="5"/>
        <v>84.89281911636292</v>
      </c>
      <c r="R24" s="24">
        <f t="shared" si="5"/>
        <v>86.33045745544761</v>
      </c>
      <c r="S24" s="24">
        <f t="shared" si="5"/>
        <v>87.63128641825453</v>
      </c>
      <c r="T24" s="24">
        <f t="shared" si="5"/>
        <v>88.80832513826711</v>
      </c>
      <c r="U24" s="24">
        <f t="shared" si="5"/>
        <v>89.87335381461166</v>
      </c>
      <c r="V24" s="24">
        <f t="shared" si="5"/>
        <v>90.83703161224952</v>
      </c>
      <c r="W24" s="24">
        <f t="shared" si="6"/>
        <v>91.70900334248273</v>
      </c>
      <c r="X24" s="24">
        <f t="shared" si="6"/>
        <v>92.4979959914673</v>
      </c>
      <c r="Y24" s="24">
        <f t="shared" si="6"/>
        <v>93.21190606282386</v>
      </c>
      <c r="Z24" s="24">
        <f t="shared" si="6"/>
        <v>93.85787860849999</v>
      </c>
      <c r="AA24" s="24">
        <f t="shared" si="6"/>
        <v>94.4423787388517</v>
      </c>
      <c r="AB24" s="24">
        <f t="shared" si="6"/>
        <v>94.97125632764082</v>
      </c>
      <c r="AC24" s="24">
        <f t="shared" si="6"/>
        <v>95.44980455953784</v>
      </c>
      <c r="AD24" s="24">
        <f t="shared" si="6"/>
        <v>95.88281290609324</v>
      </c>
      <c r="AE24" s="24">
        <f t="shared" si="6"/>
        <v>96.27461506037842</v>
      </c>
      <c r="AF24" s="25">
        <f t="shared" si="6"/>
        <v>96.62913231004276</v>
      </c>
    </row>
    <row r="25" spans="1:32" ht="12">
      <c r="A25" s="22">
        <f t="shared" si="7"/>
        <v>140</v>
      </c>
      <c r="B25" s="23">
        <f t="shared" si="3"/>
        <v>34.29531801849433</v>
      </c>
      <c r="C25" s="24">
        <f t="shared" si="4"/>
        <v>40.547945202980564</v>
      </c>
      <c r="D25" s="24">
        <f t="shared" si="4"/>
        <v>46.20555624053255</v>
      </c>
      <c r="E25" s="24">
        <f t="shared" si="4"/>
        <v>51.324774404002824</v>
      </c>
      <c r="F25" s="24">
        <f t="shared" si="4"/>
        <v>55.95683454940008</v>
      </c>
      <c r="G25" s="24">
        <f t="shared" si="4"/>
        <v>60.14809589154858</v>
      </c>
      <c r="H25" s="24">
        <f t="shared" si="4"/>
        <v>63.940505982692166</v>
      </c>
      <c r="I25" s="24">
        <f t="shared" si="4"/>
        <v>67.37202053769606</v>
      </c>
      <c r="J25" s="24">
        <f t="shared" si="4"/>
        <v>70.47698330759857</v>
      </c>
      <c r="K25" s="24">
        <f t="shared" si="4"/>
        <v>73.28646980341496</v>
      </c>
      <c r="L25" s="24">
        <f t="shared" si="4"/>
        <v>75.82859831029636</v>
      </c>
      <c r="M25" s="24">
        <f t="shared" si="5"/>
        <v>78.12881130477852</v>
      </c>
      <c r="N25" s="24">
        <f t="shared" si="5"/>
        <v>80.21013009163853</v>
      </c>
      <c r="O25" s="24">
        <f t="shared" si="5"/>
        <v>82.09338520885068</v>
      </c>
      <c r="P25" s="24">
        <f t="shared" si="5"/>
        <v>83.79742490661192</v>
      </c>
      <c r="Q25" s="24">
        <f t="shared" si="5"/>
        <v>85.33930378696498</v>
      </c>
      <c r="R25" s="24">
        <f t="shared" si="5"/>
        <v>86.73445349198784</v>
      </c>
      <c r="S25" s="24">
        <f t="shared" si="5"/>
        <v>87.99683714885433</v>
      </c>
      <c r="T25" s="24">
        <f t="shared" si="5"/>
        <v>89.1390891175042</v>
      </c>
      <c r="U25" s="24">
        <f t="shared" si="5"/>
        <v>90.17264143956385</v>
      </c>
      <c r="V25" s="24">
        <f t="shared" si="5"/>
        <v>91.10783825406136</v>
      </c>
      <c r="W25" s="24">
        <f t="shared" si="6"/>
        <v>91.95403932504675</v>
      </c>
      <c r="X25" s="24">
        <f t="shared" si="6"/>
        <v>92.71971371725644</v>
      </c>
      <c r="Y25" s="24">
        <f t="shared" si="6"/>
        <v>93.41252455735972</v>
      </c>
      <c r="Z25" s="24">
        <f t="shared" si="6"/>
        <v>94.03940572910606</v>
      </c>
      <c r="AA25" s="24">
        <f t="shared" si="6"/>
        <v>94.6066312699644</v>
      </c>
      <c r="AB25" s="24">
        <f t="shared" si="6"/>
        <v>95.1198781637987</v>
      </c>
      <c r="AC25" s="24">
        <f t="shared" si="6"/>
        <v>95.58428315803071</v>
      </c>
      <c r="AD25" s="24">
        <f t="shared" si="6"/>
        <v>96.0044941739346</v>
      </c>
      <c r="AE25" s="24">
        <f t="shared" si="6"/>
        <v>96.38471682459536</v>
      </c>
      <c r="AF25" s="25">
        <f t="shared" si="6"/>
        <v>96.72875650609802</v>
      </c>
    </row>
    <row r="26" spans="1:32" ht="12">
      <c r="A26" s="22">
        <f t="shared" si="7"/>
        <v>150</v>
      </c>
      <c r="B26" s="23">
        <f t="shared" si="3"/>
        <v>36.23718483782267</v>
      </c>
      <c r="C26" s="24">
        <f t="shared" si="4"/>
        <v>42.30501896195133</v>
      </c>
      <c r="D26" s="24">
        <f t="shared" si="4"/>
        <v>47.79542232389839</v>
      </c>
      <c r="E26" s="24">
        <f t="shared" si="4"/>
        <v>52.763344725898534</v>
      </c>
      <c r="F26" s="24">
        <f t="shared" si="4"/>
        <v>57.25850680512734</v>
      </c>
      <c r="G26" s="24">
        <f t="shared" si="4"/>
        <v>61.32589765454988</v>
      </c>
      <c r="H26" s="24">
        <f t="shared" si="4"/>
        <v>65.00622508888448</v>
      </c>
      <c r="I26" s="24">
        <f t="shared" si="4"/>
        <v>68.33632306209468</v>
      </c>
      <c r="J26" s="24">
        <f t="shared" si="4"/>
        <v>71.34952031398099</v>
      </c>
      <c r="K26" s="24">
        <f t="shared" si="4"/>
        <v>74.07597393541086</v>
      </c>
      <c r="L26" s="24">
        <f t="shared" si="4"/>
        <v>76.54297119062024</v>
      </c>
      <c r="M26" s="24">
        <f t="shared" si="5"/>
        <v>78.77520261732569</v>
      </c>
      <c r="N26" s="24">
        <f t="shared" si="5"/>
        <v>80.7950091379246</v>
      </c>
      <c r="O26" s="24">
        <f t="shared" si="5"/>
        <v>82.62260565495548</v>
      </c>
      <c r="P26" s="24">
        <f t="shared" si="5"/>
        <v>84.27628336863724</v>
      </c>
      <c r="Q26" s="24">
        <f t="shared" si="5"/>
        <v>85.77259284134864</v>
      </c>
      <c r="R26" s="24">
        <f t="shared" si="5"/>
        <v>87.12650964121958</v>
      </c>
      <c r="S26" s="24">
        <f t="shared" si="5"/>
        <v>88.3515842226503</v>
      </c>
      <c r="T26" s="24">
        <f t="shared" si="5"/>
        <v>89.46007754381357</v>
      </c>
      <c r="U26" s="24">
        <f t="shared" si="5"/>
        <v>90.46308377844504</v>
      </c>
      <c r="V26" s="24">
        <f t="shared" si="5"/>
        <v>91.37064135006295</v>
      </c>
      <c r="W26" s="24">
        <f t="shared" si="6"/>
        <v>92.19183339988469</v>
      </c>
      <c r="X26" s="24">
        <f t="shared" si="6"/>
        <v>92.93487869395705</v>
      </c>
      <c r="Y26" s="24">
        <f t="shared" si="6"/>
        <v>93.60721387932924</v>
      </c>
      <c r="Z26" s="24">
        <f t="shared" si="6"/>
        <v>94.21556791251615</v>
      </c>
      <c r="AA26" s="24">
        <f t="shared" si="6"/>
        <v>94.76602940515676</v>
      </c>
      <c r="AB26" s="24">
        <f t="shared" si="6"/>
        <v>95.26410756088592</v>
      </c>
      <c r="AC26" s="24">
        <f t="shared" si="6"/>
        <v>95.71478731329599</v>
      </c>
      <c r="AD26" s="24">
        <f t="shared" si="6"/>
        <v>96.1225792168278</v>
      </c>
      <c r="AE26" s="24">
        <f t="shared" si="6"/>
        <v>96.4915645899155</v>
      </c>
      <c r="AF26" s="25">
        <f t="shared" si="6"/>
        <v>96.8254363621932</v>
      </c>
    </row>
    <row r="27" spans="1:32" ht="12">
      <c r="A27" s="22">
        <f t="shared" si="7"/>
        <v>160</v>
      </c>
      <c r="B27" s="23">
        <f t="shared" si="3"/>
        <v>38.121660819385916</v>
      </c>
      <c r="C27" s="24">
        <f t="shared" si="4"/>
        <v>44.010163343459794</v>
      </c>
      <c r="D27" s="24">
        <f t="shared" si="4"/>
        <v>49.33830076344103</v>
      </c>
      <c r="E27" s="24">
        <f t="shared" si="4"/>
        <v>54.15939886947765</v>
      </c>
      <c r="F27" s="24">
        <f t="shared" si="4"/>
        <v>58.52170883184187</v>
      </c>
      <c r="G27" s="24">
        <f t="shared" si="4"/>
        <v>62.468890114860045</v>
      </c>
      <c r="H27" s="24">
        <f t="shared" si="4"/>
        <v>66.0404474355061</v>
      </c>
      <c r="I27" s="24">
        <f t="shared" si="4"/>
        <v>69.27212613988688</v>
      </c>
      <c r="J27" s="24">
        <f t="shared" si="4"/>
        <v>72.19626995468059</v>
      </c>
      <c r="K27" s="24">
        <f t="shared" si="4"/>
        <v>74.84214469402434</v>
      </c>
      <c r="L27" s="24">
        <f t="shared" si="4"/>
        <v>77.23623116161873</v>
      </c>
      <c r="M27" s="24">
        <f t="shared" si="5"/>
        <v>79.40249017951166</v>
      </c>
      <c r="N27" s="24">
        <f t="shared" si="5"/>
        <v>81.362602396059</v>
      </c>
      <c r="O27" s="24">
        <f t="shared" si="5"/>
        <v>83.13618527314046</v>
      </c>
      <c r="P27" s="24">
        <f t="shared" si="5"/>
        <v>84.7409894243116</v>
      </c>
      <c r="Q27" s="24">
        <f t="shared" si="5"/>
        <v>86.19307626891072</v>
      </c>
      <c r="R27" s="24">
        <f t="shared" si="5"/>
        <v>87.50697878014175</v>
      </c>
      <c r="S27" s="24">
        <f t="shared" si="5"/>
        <v>88.69584693595502</v>
      </c>
      <c r="T27" s="24">
        <f t="shared" si="5"/>
        <v>89.77157932844626</v>
      </c>
      <c r="U27" s="24">
        <f t="shared" si="5"/>
        <v>90.74494224896567</v>
      </c>
      <c r="V27" s="24">
        <f t="shared" si="5"/>
        <v>91.62567744078041</v>
      </c>
      <c r="W27" s="24">
        <f t="shared" si="6"/>
        <v>92.42259959771545</v>
      </c>
      <c r="X27" s="24">
        <f t="shared" si="6"/>
        <v>93.14368458457221</v>
      </c>
      <c r="Y27" s="24">
        <f t="shared" si="6"/>
        <v>93.79614926226417</v>
      </c>
      <c r="Z27" s="24">
        <f t="shared" si="6"/>
        <v>94.38652371658664</v>
      </c>
      <c r="AA27" s="24">
        <f t="shared" si="6"/>
        <v>94.92071661351015</v>
      </c>
      <c r="AB27" s="24">
        <f t="shared" si="6"/>
        <v>95.40407433509557</v>
      </c>
      <c r="AC27" s="24">
        <f t="shared" si="6"/>
        <v>95.84143448788268</v>
      </c>
      <c r="AD27" s="24">
        <f t="shared" si="6"/>
        <v>96.23717431928239</v>
      </c>
      <c r="AE27" s="24">
        <f t="shared" si="6"/>
        <v>96.59525452654006</v>
      </c>
      <c r="AF27" s="25">
        <f t="shared" si="6"/>
        <v>96.9192588967249</v>
      </c>
    </row>
    <row r="28" spans="1:32" ht="12">
      <c r="A28" s="22">
        <f t="shared" si="7"/>
        <v>170</v>
      </c>
      <c r="B28" s="23">
        <f t="shared" si="3"/>
        <v>39.95044211877341</v>
      </c>
      <c r="C28" s="24">
        <f aca="true" t="shared" si="8" ref="C28:L39">100*(1-EXP(-($O$1*C$7+$R$1*$A28)))</f>
        <v>45.664913092550016</v>
      </c>
      <c r="D28" s="24">
        <f t="shared" si="8"/>
        <v>50.83558025390349</v>
      </c>
      <c r="E28" s="24">
        <f t="shared" si="8"/>
        <v>55.51419337770589</v>
      </c>
      <c r="F28" s="24">
        <f t="shared" si="8"/>
        <v>59.747577596636404</v>
      </c>
      <c r="G28" s="24">
        <f t="shared" si="8"/>
        <v>63.57810204284766</v>
      </c>
      <c r="H28" s="24">
        <f t="shared" si="8"/>
        <v>67.0441038924811</v>
      </c>
      <c r="I28" s="24">
        <f t="shared" si="8"/>
        <v>70.18027205701127</v>
      </c>
      <c r="J28" s="24">
        <f t="shared" si="8"/>
        <v>73.01799436153131</v>
      </c>
      <c r="K28" s="24">
        <f t="shared" si="8"/>
        <v>75.58567168465629</v>
      </c>
      <c r="L28" s="24">
        <f t="shared" si="8"/>
        <v>77.90900220406218</v>
      </c>
      <c r="M28" s="24">
        <f aca="true" t="shared" si="9" ref="M28:V39">100*(1-EXP(-($O$1*M$7+$R$1*$A28)))</f>
        <v>80.01123859248555</v>
      </c>
      <c r="N28" s="24">
        <f t="shared" si="9"/>
        <v>81.9134207382878</v>
      </c>
      <c r="O28" s="24">
        <f t="shared" si="9"/>
        <v>83.63458631972959</v>
      </c>
      <c r="P28" s="24">
        <f t="shared" si="9"/>
        <v>85.19196134045376</v>
      </c>
      <c r="Q28" s="24">
        <f t="shared" si="9"/>
        <v>86.6011325331195</v>
      </c>
      <c r="R28" s="24">
        <f t="shared" si="9"/>
        <v>87.87620335666185</v>
      </c>
      <c r="S28" s="24">
        <f t="shared" si="9"/>
        <v>89.02993514844886</v>
      </c>
      <c r="T28" s="24">
        <f t="shared" si="9"/>
        <v>90.07387484403544</v>
      </c>
      <c r="U28" s="24">
        <f t="shared" si="9"/>
        <v>91.01847054277523</v>
      </c>
      <c r="V28" s="24">
        <f t="shared" si="9"/>
        <v>91.87317607591083</v>
      </c>
      <c r="W28" s="24">
        <f aca="true" t="shared" si="10" ref="W28:AF39">100*(1-EXP(-($O$1*W$7+$R$1*$A28)))</f>
        <v>92.6465456236943</v>
      </c>
      <c r="X28" s="24">
        <f t="shared" si="10"/>
        <v>93.34631932849831</v>
      </c>
      <c r="Y28" s="24">
        <f t="shared" si="10"/>
        <v>93.97950076076265</v>
      </c>
      <c r="Z28" s="24">
        <f t="shared" si="10"/>
        <v>94.55242701308102</v>
      </c>
      <c r="AA28" s="24">
        <f t="shared" si="10"/>
        <v>95.07083212395379</v>
      </c>
      <c r="AB28" s="24">
        <f t="shared" si="10"/>
        <v>95.53990446597254</v>
      </c>
      <c r="AC28" s="24">
        <f t="shared" si="10"/>
        <v>95.96433867279688</v>
      </c>
      <c r="AD28" s="24">
        <f t="shared" si="10"/>
        <v>96.34838262462596</v>
      </c>
      <c r="AE28" s="24">
        <f t="shared" si="10"/>
        <v>96.6958799624113</v>
      </c>
      <c r="AF28" s="25">
        <f t="shared" si="10"/>
        <v>97.01030855630736</v>
      </c>
    </row>
    <row r="29" spans="1:32" ht="12">
      <c r="A29" s="22">
        <f t="shared" si="7"/>
        <v>180</v>
      </c>
      <c r="B29" s="23">
        <f t="shared" si="3"/>
        <v>41.725174762601036</v>
      </c>
      <c r="C29" s="24">
        <f t="shared" si="8"/>
        <v>47.270757595695144</v>
      </c>
      <c r="D29" s="24">
        <f t="shared" si="8"/>
        <v>52.28860844789656</v>
      </c>
      <c r="E29" s="24">
        <f t="shared" si="8"/>
        <v>56.82894765709203</v>
      </c>
      <c r="F29" s="24">
        <f t="shared" si="8"/>
        <v>60.937216464147895</v>
      </c>
      <c r="G29" s="24">
        <f t="shared" si="8"/>
        <v>64.65453180412199</v>
      </c>
      <c r="H29" s="24">
        <f t="shared" si="8"/>
        <v>68.01809781836961</v>
      </c>
      <c r="I29" s="24">
        <f t="shared" si="8"/>
        <v>71.06157820609495</v>
      </c>
      <c r="J29" s="24">
        <f t="shared" si="8"/>
        <v>73.8154331419674</v>
      </c>
      <c r="K29" s="24">
        <f t="shared" si="8"/>
        <v>76.30722413178782</v>
      </c>
      <c r="L29" s="24">
        <f t="shared" si="8"/>
        <v>78.5618898573022</v>
      </c>
      <c r="M29" s="24">
        <f t="shared" si="9"/>
        <v>80.6019957709108</v>
      </c>
      <c r="N29" s="24">
        <f t="shared" si="9"/>
        <v>82.44795993830031</v>
      </c>
      <c r="O29" s="24">
        <f t="shared" si="9"/>
        <v>84.11825738930794</v>
      </c>
      <c r="P29" s="24">
        <f t="shared" si="9"/>
        <v>85.62960502222971</v>
      </c>
      <c r="Q29" s="24">
        <f t="shared" si="9"/>
        <v>86.99712891215741</v>
      </c>
      <c r="R29" s="24">
        <f t="shared" si="9"/>
        <v>88.23451569782208</v>
      </c>
      <c r="S29" s="24">
        <f t="shared" si="9"/>
        <v>89.35414956207472</v>
      </c>
      <c r="T29" s="24">
        <f t="shared" si="9"/>
        <v>90.3672361769507</v>
      </c>
      <c r="U29" s="24">
        <f t="shared" si="9"/>
        <v>91.28391485380187</v>
      </c>
      <c r="V29" s="24">
        <f t="shared" si="9"/>
        <v>92.1133600209325</v>
      </c>
      <c r="W29" s="24">
        <f t="shared" si="10"/>
        <v>92.86387304436138</v>
      </c>
      <c r="X29" s="24">
        <f t="shared" si="10"/>
        <v>93.54296531068316</v>
      </c>
      <c r="Y29" s="24">
        <f t="shared" si="10"/>
        <v>94.15743340354992</v>
      </c>
      <c r="Z29" s="24">
        <f t="shared" si="10"/>
        <v>94.71342712616496</v>
      </c>
      <c r="AA29" s="24">
        <f t="shared" si="10"/>
        <v>95.21651105058017</v>
      </c>
      <c r="AB29" s="24">
        <f t="shared" si="10"/>
        <v>95.67172020980341</v>
      </c>
      <c r="AC29" s="24">
        <f t="shared" si="10"/>
        <v>96.0836104901013</v>
      </c>
      <c r="AD29" s="24">
        <f t="shared" si="10"/>
        <v>96.45630422784014</v>
      </c>
      <c r="AE29" s="24">
        <f t="shared" si="10"/>
        <v>96.79353146721392</v>
      </c>
      <c r="AF29" s="25">
        <f t="shared" si="10"/>
        <v>97.09866729178029</v>
      </c>
    </row>
    <row r="30" spans="1:32" ht="12">
      <c r="A30" s="22">
        <f t="shared" si="7"/>
        <v>190</v>
      </c>
      <c r="B30" s="23">
        <f t="shared" si="3"/>
        <v>43.44745613004629</v>
      </c>
      <c r="C30" s="24">
        <f t="shared" si="8"/>
        <v>48.829142221345755</v>
      </c>
      <c r="D30" s="24">
        <f t="shared" si="8"/>
        <v>53.698693168877185</v>
      </c>
      <c r="E30" s="24">
        <f t="shared" si="8"/>
        <v>58.1048450752361</v>
      </c>
      <c r="F30" s="24">
        <f t="shared" si="8"/>
        <v>62.09169618966013</v>
      </c>
      <c r="G30" s="24">
        <f t="shared" si="8"/>
        <v>65.69914825812934</v>
      </c>
      <c r="H30" s="24">
        <f t="shared" si="8"/>
        <v>68.9633058734515</v>
      </c>
      <c r="I30" s="24">
        <f t="shared" si="8"/>
        <v>71.91683782216202</v>
      </c>
      <c r="J30" s="24">
        <f t="shared" si="8"/>
        <v>74.58930404471997</v>
      </c>
      <c r="K30" s="24">
        <f t="shared" si="8"/>
        <v>77.00745148132762</v>
      </c>
      <c r="L30" s="24">
        <f t="shared" si="8"/>
        <v>79.19548176429797</v>
      </c>
      <c r="M30" s="24">
        <f t="shared" si="9"/>
        <v>81.17529343612533</v>
      </c>
      <c r="N30" s="24">
        <f t="shared" si="9"/>
        <v>82.96670111745907</v>
      </c>
      <c r="O30" s="24">
        <f t="shared" si="9"/>
        <v>84.58763381848686</v>
      </c>
      <c r="P30" s="24">
        <f t="shared" si="9"/>
        <v>86.05431437849491</v>
      </c>
      <c r="Q30" s="24">
        <f t="shared" si="9"/>
        <v>87.38142182949613</v>
      </c>
      <c r="R30" s="24">
        <f t="shared" si="9"/>
        <v>88.58223830891635</v>
      </c>
      <c r="S30" s="24">
        <f t="shared" si="9"/>
        <v>89.66878199168998</v>
      </c>
      <c r="T30" s="24">
        <f t="shared" si="9"/>
        <v>90.65192737219415</v>
      </c>
      <c r="U30" s="24">
        <f t="shared" si="9"/>
        <v>91.54151409984354</v>
      </c>
      <c r="V30" s="24">
        <f t="shared" si="9"/>
        <v>92.34644545760885</v>
      </c>
      <c r="W30" s="24">
        <f t="shared" si="10"/>
        <v>93.07477746906541</v>
      </c>
      <c r="X30" s="24">
        <f t="shared" si="10"/>
        <v>93.73379952578469</v>
      </c>
      <c r="Y30" s="24">
        <f t="shared" si="10"/>
        <v>94.33010734201531</v>
      </c>
      <c r="Z30" s="24">
        <f t="shared" si="10"/>
        <v>94.86966896680809</v>
      </c>
      <c r="AA30" s="24">
        <f t="shared" si="10"/>
        <v>95.35788451425688</v>
      </c>
      <c r="AB30" s="24">
        <f t="shared" si="10"/>
        <v>95.79964020965545</v>
      </c>
      <c r="AC30" s="24">
        <f t="shared" si="10"/>
        <v>96.19935729248257</v>
      </c>
      <c r="AD30" s="24">
        <f t="shared" si="10"/>
        <v>96.56103626565273</v>
      </c>
      <c r="AE30" s="24">
        <f t="shared" si="10"/>
        <v>96.88829693389391</v>
      </c>
      <c r="AF30" s="25">
        <f t="shared" si="10"/>
        <v>97.18441463197</v>
      </c>
    </row>
    <row r="31" spans="1:32" ht="12">
      <c r="A31" s="22">
        <f t="shared" si="7"/>
        <v>200</v>
      </c>
      <c r="B31" s="23">
        <f t="shared" si="3"/>
        <v>45.11883639059736</v>
      </c>
      <c r="C31" s="24">
        <f t="shared" si="8"/>
        <v>50.341469620859044</v>
      </c>
      <c r="D31" s="24">
        <f t="shared" si="8"/>
        <v>55.067103588277845</v>
      </c>
      <c r="E31" s="24">
        <f t="shared" si="8"/>
        <v>59.34303402594009</v>
      </c>
      <c r="F31" s="24">
        <f t="shared" si="8"/>
        <v>63.212055882855765</v>
      </c>
      <c r="G31" s="24">
        <f t="shared" si="8"/>
        <v>66.71289163019205</v>
      </c>
      <c r="H31" s="24">
        <f t="shared" si="8"/>
        <v>69.8805788087798</v>
      </c>
      <c r="I31" s="24">
        <f t="shared" si="8"/>
        <v>72.74682069659875</v>
      </c>
      <c r="J31" s="24">
        <f t="shared" si="8"/>
        <v>75.34030360583935</v>
      </c>
      <c r="K31" s="24">
        <f t="shared" si="8"/>
        <v>77.68698398515703</v>
      </c>
      <c r="L31" s="24">
        <f t="shared" si="8"/>
        <v>79.81034820053446</v>
      </c>
      <c r="M31" s="24">
        <f t="shared" si="9"/>
        <v>81.73164759472654</v>
      </c>
      <c r="N31" s="24">
        <f t="shared" si="9"/>
        <v>83.47011117784136</v>
      </c>
      <c r="O31" s="24">
        <f t="shared" si="9"/>
        <v>85.04313807773649</v>
      </c>
      <c r="P31" s="24">
        <f t="shared" si="9"/>
        <v>86.46647167633873</v>
      </c>
      <c r="Q31" s="24">
        <f t="shared" si="9"/>
        <v>87.75435717470181</v>
      </c>
      <c r="R31" s="24">
        <f t="shared" si="9"/>
        <v>88.9196841637666</v>
      </c>
      <c r="S31" s="24">
        <f t="shared" si="9"/>
        <v>89.97411562771963</v>
      </c>
      <c r="T31" s="24">
        <f t="shared" si="9"/>
        <v>90.92820467105875</v>
      </c>
      <c r="U31" s="24">
        <f t="shared" si="9"/>
        <v>91.79150013761011</v>
      </c>
      <c r="V31" s="24">
        <f t="shared" si="9"/>
        <v>92.57264217856661</v>
      </c>
      <c r="W31" s="24">
        <f t="shared" si="10"/>
        <v>93.27944872602502</v>
      </c>
      <c r="X31" s="24">
        <f t="shared" si="10"/>
        <v>93.9189937374782</v>
      </c>
      <c r="Y31" s="24">
        <f t="shared" si="10"/>
        <v>94.49767799435928</v>
      </c>
      <c r="Z31" s="24">
        <f t="shared" si="10"/>
        <v>95.0212931632136</v>
      </c>
      <c r="AA31" s="24">
        <f t="shared" si="10"/>
        <v>95.49507976064422</v>
      </c>
      <c r="AB31" s="24">
        <f t="shared" si="10"/>
        <v>95.92377960216338</v>
      </c>
      <c r="AC31" s="24">
        <f t="shared" si="10"/>
        <v>96.311683259876</v>
      </c>
      <c r="AD31" s="24">
        <f t="shared" si="10"/>
        <v>96.6626730039674</v>
      </c>
      <c r="AE31" s="24">
        <f t="shared" si="10"/>
        <v>96.98026165776815</v>
      </c>
      <c r="AF31" s="25">
        <f t="shared" si="10"/>
        <v>97.26762775527075</v>
      </c>
    </row>
    <row r="32" spans="1:32" ht="12">
      <c r="A32" s="22">
        <f aca="true" t="shared" si="11" ref="A32:A39">A31+20</f>
        <v>220</v>
      </c>
      <c r="B32" s="23">
        <f t="shared" si="3"/>
        <v>48.31486655083008</v>
      </c>
      <c r="C32" s="24">
        <f t="shared" si="8"/>
        <v>53.23335729900908</v>
      </c>
      <c r="D32" s="24">
        <f t="shared" si="8"/>
        <v>57.68379176822512</v>
      </c>
      <c r="E32" s="24">
        <f t="shared" si="8"/>
        <v>61.710711402488805</v>
      </c>
      <c r="F32" s="24">
        <f t="shared" si="8"/>
        <v>65.35441896699426</v>
      </c>
      <c r="G32" s="24">
        <f t="shared" si="8"/>
        <v>68.65138191173948</v>
      </c>
      <c r="H32" s="24">
        <f t="shared" si="8"/>
        <v>71.63459735002297</v>
      </c>
      <c r="I32" s="24">
        <f t="shared" si="8"/>
        <v>74.33392230464442</v>
      </c>
      <c r="J32" s="24">
        <f t="shared" si="8"/>
        <v>76.77637252702412</v>
      </c>
      <c r="K32" s="24">
        <f t="shared" si="8"/>
        <v>78.98639287992353</v>
      </c>
      <c r="L32" s="24">
        <f t="shared" si="8"/>
        <v>80.98610198984795</v>
      </c>
      <c r="M32" s="24">
        <f t="shared" si="9"/>
        <v>82.79551361769495</v>
      </c>
      <c r="N32" s="24">
        <f t="shared" si="9"/>
        <v>84.43273696320027</v>
      </c>
      <c r="O32" s="24">
        <f t="shared" si="9"/>
        <v>85.9141579078955</v>
      </c>
      <c r="P32" s="24">
        <f t="shared" si="9"/>
        <v>87.25460301051793</v>
      </c>
      <c r="Q32" s="24">
        <f t="shared" si="9"/>
        <v>88.46748789619376</v>
      </c>
      <c r="R32" s="24">
        <f t="shared" si="9"/>
        <v>89.56495152452351</v>
      </c>
      <c r="S32" s="24">
        <f t="shared" si="9"/>
        <v>90.55797768036977</v>
      </c>
      <c r="T32" s="24">
        <f t="shared" si="9"/>
        <v>91.45650490326787</v>
      </c>
      <c r="U32" s="24">
        <f t="shared" si="9"/>
        <v>92.26952595567003</v>
      </c>
      <c r="V32" s="24">
        <f t="shared" si="9"/>
        <v>93.00517782553447</v>
      </c>
      <c r="W32" s="24">
        <f t="shared" si="10"/>
        <v>93.67082316403594</v>
      </c>
      <c r="X32" s="24">
        <f t="shared" si="10"/>
        <v>94.27312397345327</v>
      </c>
      <c r="Y32" s="24">
        <f t="shared" si="10"/>
        <v>94.81810828272742</v>
      </c>
      <c r="Z32" s="24">
        <f t="shared" si="10"/>
        <v>95.31123047800115</v>
      </c>
      <c r="AA32" s="24">
        <f t="shared" si="10"/>
        <v>95.75742589194887</v>
      </c>
      <c r="AB32" s="24">
        <f t="shared" si="10"/>
        <v>96.1611601982448</v>
      </c>
      <c r="AC32" s="24">
        <f t="shared" si="10"/>
        <v>96.52647410552615</v>
      </c>
      <c r="AD32" s="24">
        <f t="shared" si="10"/>
        <v>96.85702379816323</v>
      </c>
      <c r="AE32" s="24">
        <f t="shared" si="10"/>
        <v>97.15611752858155</v>
      </c>
      <c r="AF32" s="25">
        <f t="shared" si="10"/>
        <v>97.42674872736401</v>
      </c>
    </row>
    <row r="33" spans="1:32" ht="12">
      <c r="A33" s="22">
        <f t="shared" si="11"/>
        <v>240</v>
      </c>
      <c r="B33" s="23">
        <f t="shared" si="3"/>
        <v>51.324774404002824</v>
      </c>
      <c r="C33" s="24">
        <f t="shared" si="8"/>
        <v>55.95683454940007</v>
      </c>
      <c r="D33" s="24">
        <f t="shared" si="8"/>
        <v>60.14809589154858</v>
      </c>
      <c r="E33" s="24">
        <f t="shared" si="8"/>
        <v>63.940505982692166</v>
      </c>
      <c r="F33" s="24">
        <f t="shared" si="8"/>
        <v>67.37202053769606</v>
      </c>
      <c r="G33" s="24">
        <f t="shared" si="8"/>
        <v>70.47698330759857</v>
      </c>
      <c r="H33" s="24">
        <f t="shared" si="8"/>
        <v>73.28646980341496</v>
      </c>
      <c r="I33" s="24">
        <f t="shared" si="8"/>
        <v>75.82859831029636</v>
      </c>
      <c r="J33" s="24">
        <f t="shared" si="8"/>
        <v>78.12881130477852</v>
      </c>
      <c r="K33" s="24">
        <f t="shared" si="8"/>
        <v>80.21013009163853</v>
      </c>
      <c r="L33" s="24">
        <f t="shared" si="8"/>
        <v>82.09338520885068</v>
      </c>
      <c r="M33" s="24">
        <f t="shared" si="9"/>
        <v>83.79742490661192</v>
      </c>
      <c r="N33" s="24">
        <f t="shared" si="9"/>
        <v>85.33930378696499</v>
      </c>
      <c r="O33" s="24">
        <f t="shared" si="9"/>
        <v>86.73445349198784</v>
      </c>
      <c r="P33" s="24">
        <f t="shared" si="9"/>
        <v>87.99683714885433</v>
      </c>
      <c r="Q33" s="24">
        <f t="shared" si="9"/>
        <v>89.1390891175042</v>
      </c>
      <c r="R33" s="24">
        <f t="shared" si="9"/>
        <v>90.17264143956385</v>
      </c>
      <c r="S33" s="24">
        <f t="shared" si="9"/>
        <v>91.10783825406136</v>
      </c>
      <c r="T33" s="24">
        <f t="shared" si="9"/>
        <v>91.95403932504675</v>
      </c>
      <c r="U33" s="24">
        <f t="shared" si="9"/>
        <v>92.71971371725644</v>
      </c>
      <c r="V33" s="24">
        <f t="shared" si="9"/>
        <v>93.4125245573597</v>
      </c>
      <c r="W33" s="24">
        <f t="shared" si="10"/>
        <v>94.03940572910606</v>
      </c>
      <c r="X33" s="24">
        <f t="shared" si="10"/>
        <v>94.6066312699644</v>
      </c>
      <c r="Y33" s="24">
        <f t="shared" si="10"/>
        <v>95.11987816379872</v>
      </c>
      <c r="Z33" s="24">
        <f t="shared" si="10"/>
        <v>95.58428315803071</v>
      </c>
      <c r="AA33" s="24">
        <f t="shared" si="10"/>
        <v>96.0044941739346</v>
      </c>
      <c r="AB33" s="24">
        <f t="shared" si="10"/>
        <v>96.38471682459536</v>
      </c>
      <c r="AC33" s="24">
        <f t="shared" si="10"/>
        <v>96.72875650609802</v>
      </c>
      <c r="AD33" s="24">
        <f t="shared" si="10"/>
        <v>97.0400564832108</v>
      </c>
      <c r="AE33" s="24">
        <f t="shared" si="10"/>
        <v>97.32173235073618</v>
      </c>
      <c r="AF33" s="25">
        <f t="shared" si="10"/>
        <v>97.5766032154309</v>
      </c>
    </row>
    <row r="34" spans="1:32" ht="12">
      <c r="A34" s="22">
        <f t="shared" si="11"/>
        <v>260</v>
      </c>
      <c r="B34" s="23">
        <f t="shared" si="3"/>
        <v>54.15939886947765</v>
      </c>
      <c r="C34" s="24">
        <f t="shared" si="8"/>
        <v>58.52170883184187</v>
      </c>
      <c r="D34" s="24">
        <f t="shared" si="8"/>
        <v>62.468890114860045</v>
      </c>
      <c r="E34" s="24">
        <f t="shared" si="8"/>
        <v>66.0404474355061</v>
      </c>
      <c r="F34" s="24">
        <f t="shared" si="8"/>
        <v>69.27212613988688</v>
      </c>
      <c r="G34" s="24">
        <f t="shared" si="8"/>
        <v>72.19626995468059</v>
      </c>
      <c r="H34" s="24">
        <f t="shared" si="8"/>
        <v>74.84214469402434</v>
      </c>
      <c r="I34" s="24">
        <f t="shared" si="8"/>
        <v>77.23623116161873</v>
      </c>
      <c r="J34" s="24">
        <f t="shared" si="8"/>
        <v>79.40249017951166</v>
      </c>
      <c r="K34" s="24">
        <f t="shared" si="8"/>
        <v>81.362602396059</v>
      </c>
      <c r="L34" s="24">
        <f t="shared" si="8"/>
        <v>83.13618527314046</v>
      </c>
      <c r="M34" s="24">
        <f t="shared" si="9"/>
        <v>84.7409894243116</v>
      </c>
      <c r="N34" s="24">
        <f t="shared" si="9"/>
        <v>86.19307626891072</v>
      </c>
      <c r="O34" s="24">
        <f t="shared" si="9"/>
        <v>87.50697878014175</v>
      </c>
      <c r="P34" s="24">
        <f t="shared" si="9"/>
        <v>88.69584693595502</v>
      </c>
      <c r="Q34" s="24">
        <f t="shared" si="9"/>
        <v>89.77157932844626</v>
      </c>
      <c r="R34" s="24">
        <f t="shared" si="9"/>
        <v>90.74494224896567</v>
      </c>
      <c r="S34" s="24">
        <f t="shared" si="9"/>
        <v>91.62567744078041</v>
      </c>
      <c r="T34" s="24">
        <f t="shared" si="9"/>
        <v>92.42259959771545</v>
      </c>
      <c r="U34" s="24">
        <f t="shared" si="9"/>
        <v>93.14368458457221</v>
      </c>
      <c r="V34" s="24">
        <f t="shared" si="9"/>
        <v>93.79614926226417</v>
      </c>
      <c r="W34" s="24">
        <f t="shared" si="10"/>
        <v>94.38652371658662</v>
      </c>
      <c r="X34" s="24">
        <f t="shared" si="10"/>
        <v>94.92071661351015</v>
      </c>
      <c r="Y34" s="24">
        <f t="shared" si="10"/>
        <v>95.40407433509557</v>
      </c>
      <c r="Z34" s="24">
        <f t="shared" si="10"/>
        <v>95.84143448788268</v>
      </c>
      <c r="AA34" s="24">
        <f t="shared" si="10"/>
        <v>96.23717431928239</v>
      </c>
      <c r="AB34" s="24">
        <f t="shared" si="10"/>
        <v>96.59525452654006</v>
      </c>
      <c r="AC34" s="24">
        <f t="shared" si="10"/>
        <v>96.9192588967249</v>
      </c>
      <c r="AD34" s="24">
        <f t="shared" si="10"/>
        <v>97.2124301744753</v>
      </c>
      <c r="AE34" s="24">
        <f t="shared" si="10"/>
        <v>97.47770251647728</v>
      </c>
      <c r="AF34" s="25">
        <f t="shared" si="10"/>
        <v>97.71773085749071</v>
      </c>
    </row>
    <row r="35" spans="1:32" ht="12">
      <c r="A35" s="22">
        <f t="shared" si="11"/>
        <v>280</v>
      </c>
      <c r="B35" s="23">
        <f t="shared" si="3"/>
        <v>56.82894765709203</v>
      </c>
      <c r="C35" s="24">
        <f t="shared" si="8"/>
        <v>60.937216464147895</v>
      </c>
      <c r="D35" s="24">
        <f t="shared" si="8"/>
        <v>64.65453180412199</v>
      </c>
      <c r="E35" s="24">
        <f t="shared" si="8"/>
        <v>68.01809781836961</v>
      </c>
      <c r="F35" s="24">
        <f t="shared" si="8"/>
        <v>71.06157820609494</v>
      </c>
      <c r="G35" s="24">
        <f t="shared" si="8"/>
        <v>73.81543314196739</v>
      </c>
      <c r="H35" s="24">
        <f t="shared" si="8"/>
        <v>76.30722413178782</v>
      </c>
      <c r="I35" s="24">
        <f t="shared" si="8"/>
        <v>78.5618898573022</v>
      </c>
      <c r="J35" s="24">
        <f t="shared" si="8"/>
        <v>80.6019957709108</v>
      </c>
      <c r="K35" s="24">
        <f t="shared" si="8"/>
        <v>82.44795993830031</v>
      </c>
      <c r="L35" s="24">
        <f t="shared" si="8"/>
        <v>84.11825738930793</v>
      </c>
      <c r="M35" s="24">
        <f t="shared" si="9"/>
        <v>85.62960502222971</v>
      </c>
      <c r="N35" s="24">
        <f t="shared" si="9"/>
        <v>86.99712891215741</v>
      </c>
      <c r="O35" s="24">
        <f t="shared" si="9"/>
        <v>88.23451569782208</v>
      </c>
      <c r="P35" s="24">
        <f t="shared" si="9"/>
        <v>89.35414956207472</v>
      </c>
      <c r="Q35" s="24">
        <f t="shared" si="9"/>
        <v>90.3672361769507</v>
      </c>
      <c r="R35" s="24">
        <f t="shared" si="9"/>
        <v>91.28391485380187</v>
      </c>
      <c r="S35" s="24">
        <f t="shared" si="9"/>
        <v>92.1133600209325</v>
      </c>
      <c r="T35" s="24">
        <f t="shared" si="9"/>
        <v>92.86387304436138</v>
      </c>
      <c r="U35" s="24">
        <f t="shared" si="9"/>
        <v>93.54296531068316</v>
      </c>
      <c r="V35" s="24">
        <f t="shared" si="9"/>
        <v>94.15743340354992</v>
      </c>
      <c r="W35" s="24">
        <f t="shared" si="10"/>
        <v>94.71342712616496</v>
      </c>
      <c r="X35" s="24">
        <f t="shared" si="10"/>
        <v>95.21651105058017</v>
      </c>
      <c r="Y35" s="24">
        <f t="shared" si="10"/>
        <v>95.67172020980341</v>
      </c>
      <c r="Z35" s="24">
        <f t="shared" si="10"/>
        <v>96.0836104901013</v>
      </c>
      <c r="AA35" s="24">
        <f t="shared" si="10"/>
        <v>96.45630422784014</v>
      </c>
      <c r="AB35" s="24">
        <f t="shared" si="10"/>
        <v>96.79353146721392</v>
      </c>
      <c r="AC35" s="24">
        <f t="shared" si="10"/>
        <v>97.09866729178029</v>
      </c>
      <c r="AD35" s="24">
        <f t="shared" si="10"/>
        <v>97.3747656034312</v>
      </c>
      <c r="AE35" s="24">
        <f t="shared" si="10"/>
        <v>97.6245896868695</v>
      </c>
      <c r="AF35" s="25">
        <f t="shared" si="10"/>
        <v>97.850639865491</v>
      </c>
    </row>
    <row r="36" spans="1:32" ht="12">
      <c r="A36" s="22">
        <f t="shared" si="11"/>
        <v>300</v>
      </c>
      <c r="B36" s="23">
        <f t="shared" si="3"/>
        <v>59.34303402594009</v>
      </c>
      <c r="C36" s="24">
        <f t="shared" si="8"/>
        <v>63.212055882855765</v>
      </c>
      <c r="D36" s="24">
        <f t="shared" si="8"/>
        <v>66.71289163019205</v>
      </c>
      <c r="E36" s="24">
        <f t="shared" si="8"/>
        <v>69.8805788087798</v>
      </c>
      <c r="F36" s="24">
        <f t="shared" si="8"/>
        <v>72.74682069659875</v>
      </c>
      <c r="G36" s="24">
        <f t="shared" si="8"/>
        <v>75.34030360583935</v>
      </c>
      <c r="H36" s="24">
        <f t="shared" si="8"/>
        <v>77.68698398515703</v>
      </c>
      <c r="I36" s="24">
        <f t="shared" si="8"/>
        <v>79.81034820053446</v>
      </c>
      <c r="J36" s="24">
        <f t="shared" si="8"/>
        <v>81.73164759472654</v>
      </c>
      <c r="K36" s="24">
        <f t="shared" si="8"/>
        <v>83.47011117784135</v>
      </c>
      <c r="L36" s="24">
        <f t="shared" si="8"/>
        <v>85.04313807773649</v>
      </c>
      <c r="M36" s="24">
        <f t="shared" si="9"/>
        <v>86.46647167633873</v>
      </c>
      <c r="N36" s="24">
        <f t="shared" si="9"/>
        <v>87.75435717470181</v>
      </c>
      <c r="O36" s="24">
        <f t="shared" si="9"/>
        <v>88.9196841637666</v>
      </c>
      <c r="P36" s="24">
        <f t="shared" si="9"/>
        <v>89.97411562771963</v>
      </c>
      <c r="Q36" s="24">
        <f t="shared" si="9"/>
        <v>90.92820467105875</v>
      </c>
      <c r="R36" s="24">
        <f t="shared" si="9"/>
        <v>91.79150013761011</v>
      </c>
      <c r="S36" s="24">
        <f t="shared" si="9"/>
        <v>92.57264217856661</v>
      </c>
      <c r="T36" s="24">
        <f t="shared" si="9"/>
        <v>93.27944872602502</v>
      </c>
      <c r="U36" s="24">
        <f t="shared" si="9"/>
        <v>93.9189937374782</v>
      </c>
      <c r="V36" s="24">
        <f t="shared" si="9"/>
        <v>94.49767799435928</v>
      </c>
      <c r="W36" s="24">
        <f t="shared" si="10"/>
        <v>95.0212931632136</v>
      </c>
      <c r="X36" s="24">
        <f t="shared" si="10"/>
        <v>95.49507976064422</v>
      </c>
      <c r="Y36" s="24">
        <f t="shared" si="10"/>
        <v>95.92377960216338</v>
      </c>
      <c r="Z36" s="24">
        <f t="shared" si="10"/>
        <v>96.311683259876</v>
      </c>
      <c r="AA36" s="24">
        <f t="shared" si="10"/>
        <v>96.6626730039674</v>
      </c>
      <c r="AB36" s="24">
        <f t="shared" si="10"/>
        <v>96.98026165776815</v>
      </c>
      <c r="AC36" s="24">
        <f t="shared" si="10"/>
        <v>97.26762775527075</v>
      </c>
      <c r="AD36" s="24">
        <f t="shared" si="10"/>
        <v>97.52764735296606</v>
      </c>
      <c r="AE36" s="24">
        <f t="shared" si="10"/>
        <v>97.76292281438344</v>
      </c>
      <c r="AF36" s="25">
        <f t="shared" si="10"/>
        <v>97.97580885541957</v>
      </c>
    </row>
    <row r="37" spans="1:32" ht="12">
      <c r="A37" s="22">
        <f t="shared" si="11"/>
        <v>320</v>
      </c>
      <c r="B37" s="23">
        <f t="shared" si="3"/>
        <v>61.71071140248879</v>
      </c>
      <c r="C37" s="24">
        <f t="shared" si="8"/>
        <v>65.35441896699426</v>
      </c>
      <c r="D37" s="24">
        <f t="shared" si="8"/>
        <v>68.65138191173948</v>
      </c>
      <c r="E37" s="24">
        <f t="shared" si="8"/>
        <v>71.63459735002296</v>
      </c>
      <c r="F37" s="24">
        <f t="shared" si="8"/>
        <v>74.3339223046444</v>
      </c>
      <c r="G37" s="24">
        <f t="shared" si="8"/>
        <v>76.77637252702412</v>
      </c>
      <c r="H37" s="24">
        <f t="shared" si="8"/>
        <v>78.98639287992353</v>
      </c>
      <c r="I37" s="24">
        <f t="shared" si="8"/>
        <v>80.98610198984795</v>
      </c>
      <c r="J37" s="24">
        <f t="shared" si="8"/>
        <v>82.79551361769495</v>
      </c>
      <c r="K37" s="24">
        <f t="shared" si="8"/>
        <v>84.43273696320026</v>
      </c>
      <c r="L37" s="24">
        <f t="shared" si="8"/>
        <v>85.9141579078955</v>
      </c>
      <c r="M37" s="24">
        <f t="shared" si="9"/>
        <v>87.25460301051793</v>
      </c>
      <c r="N37" s="24">
        <f t="shared" si="9"/>
        <v>88.46748789619376</v>
      </c>
      <c r="O37" s="24">
        <f t="shared" si="9"/>
        <v>89.5649515245235</v>
      </c>
      <c r="P37" s="24">
        <f t="shared" si="9"/>
        <v>90.55797768036977</v>
      </c>
      <c r="Q37" s="24">
        <f t="shared" si="9"/>
        <v>91.45650490326787</v>
      </c>
      <c r="R37" s="24">
        <f t="shared" si="9"/>
        <v>92.26952595567003</v>
      </c>
      <c r="S37" s="24">
        <f t="shared" si="9"/>
        <v>93.00517782553447</v>
      </c>
      <c r="T37" s="24">
        <f t="shared" si="9"/>
        <v>93.67082316403592</v>
      </c>
      <c r="U37" s="24">
        <f t="shared" si="9"/>
        <v>94.27312397345327</v>
      </c>
      <c r="V37" s="24">
        <f t="shared" si="9"/>
        <v>94.81810828272742</v>
      </c>
      <c r="W37" s="24">
        <f t="shared" si="10"/>
        <v>95.31123047800115</v>
      </c>
      <c r="X37" s="24">
        <f t="shared" si="10"/>
        <v>95.75742589194887</v>
      </c>
      <c r="Y37" s="24">
        <f t="shared" si="10"/>
        <v>96.1611601982448</v>
      </c>
      <c r="Z37" s="24">
        <f t="shared" si="10"/>
        <v>96.52647410552615</v>
      </c>
      <c r="AA37" s="24">
        <f t="shared" si="10"/>
        <v>96.85702379816323</v>
      </c>
      <c r="AB37" s="24">
        <f t="shared" si="10"/>
        <v>97.15611752858155</v>
      </c>
      <c r="AC37" s="24">
        <f t="shared" si="10"/>
        <v>97.42674872736401</v>
      </c>
      <c r="AD37" s="24">
        <f t="shared" si="10"/>
        <v>97.6716259625103</v>
      </c>
      <c r="AE37" s="24">
        <f t="shared" si="10"/>
        <v>97.89320004769586</v>
      </c>
      <c r="AF37" s="25">
        <f t="shared" si="10"/>
        <v>98.09368857083884</v>
      </c>
    </row>
    <row r="38" spans="1:32" ht="12">
      <c r="A38" s="22">
        <f t="shared" si="11"/>
        <v>340</v>
      </c>
      <c r="B38" s="23">
        <f t="shared" si="3"/>
        <v>63.940505982692166</v>
      </c>
      <c r="C38" s="24">
        <f t="shared" si="8"/>
        <v>67.37202053769606</v>
      </c>
      <c r="D38" s="24">
        <f t="shared" si="8"/>
        <v>70.47698330759857</v>
      </c>
      <c r="E38" s="24">
        <f t="shared" si="8"/>
        <v>73.28646980341496</v>
      </c>
      <c r="F38" s="24">
        <f t="shared" si="8"/>
        <v>75.82859831029636</v>
      </c>
      <c r="G38" s="24">
        <f t="shared" si="8"/>
        <v>78.12881130477852</v>
      </c>
      <c r="H38" s="24">
        <f t="shared" si="8"/>
        <v>80.21013009163853</v>
      </c>
      <c r="I38" s="24">
        <f t="shared" si="8"/>
        <v>82.09338520885068</v>
      </c>
      <c r="J38" s="24">
        <f t="shared" si="8"/>
        <v>83.79742490661192</v>
      </c>
      <c r="K38" s="24">
        <f t="shared" si="8"/>
        <v>85.33930378696498</v>
      </c>
      <c r="L38" s="24">
        <f t="shared" si="8"/>
        <v>86.73445349198784</v>
      </c>
      <c r="M38" s="24">
        <f t="shared" si="9"/>
        <v>87.99683714885433</v>
      </c>
      <c r="N38" s="24">
        <f t="shared" si="9"/>
        <v>89.1390891175042</v>
      </c>
      <c r="O38" s="24">
        <f t="shared" si="9"/>
        <v>90.17264143956385</v>
      </c>
      <c r="P38" s="24">
        <f t="shared" si="9"/>
        <v>91.10783825406136</v>
      </c>
      <c r="Q38" s="24">
        <f t="shared" si="9"/>
        <v>91.95403932504675</v>
      </c>
      <c r="R38" s="24">
        <f t="shared" si="9"/>
        <v>92.71971371725644</v>
      </c>
      <c r="S38" s="24">
        <f t="shared" si="9"/>
        <v>93.41252455735972</v>
      </c>
      <c r="T38" s="24">
        <f t="shared" si="9"/>
        <v>94.03940572910606</v>
      </c>
      <c r="U38" s="24">
        <f t="shared" si="9"/>
        <v>94.6066312699644</v>
      </c>
      <c r="V38" s="24">
        <f t="shared" si="9"/>
        <v>95.1198781637987</v>
      </c>
      <c r="W38" s="24">
        <f t="shared" si="10"/>
        <v>95.58428315803071</v>
      </c>
      <c r="X38" s="24">
        <f t="shared" si="10"/>
        <v>96.0044941739346</v>
      </c>
      <c r="Y38" s="24">
        <f t="shared" si="10"/>
        <v>96.38471682459536</v>
      </c>
      <c r="Z38" s="24">
        <f t="shared" si="10"/>
        <v>96.72875650609802</v>
      </c>
      <c r="AA38" s="24">
        <f t="shared" si="10"/>
        <v>97.0400564832108</v>
      </c>
      <c r="AB38" s="24">
        <f t="shared" si="10"/>
        <v>97.32173235073618</v>
      </c>
      <c r="AC38" s="24">
        <f t="shared" si="10"/>
        <v>97.5766032154309</v>
      </c>
      <c r="AD38" s="24">
        <f t="shared" si="10"/>
        <v>97.80721991057383</v>
      </c>
      <c r="AE38" s="24">
        <f t="shared" si="10"/>
        <v>98.01589052556298</v>
      </c>
      <c r="AF38" s="25">
        <f t="shared" si="10"/>
        <v>98.20470350604971</v>
      </c>
    </row>
    <row r="39" spans="1:32" ht="12.75" thickBot="1">
      <c r="A39" s="26">
        <f t="shared" si="11"/>
        <v>360</v>
      </c>
      <c r="B39" s="27">
        <f t="shared" si="3"/>
        <v>66.0404474355061</v>
      </c>
      <c r="C39" s="28">
        <f t="shared" si="8"/>
        <v>69.27212613988688</v>
      </c>
      <c r="D39" s="28">
        <f t="shared" si="8"/>
        <v>72.19626995468059</v>
      </c>
      <c r="E39" s="28">
        <f t="shared" si="8"/>
        <v>74.84214469402434</v>
      </c>
      <c r="F39" s="28">
        <f t="shared" si="8"/>
        <v>77.23623116161873</v>
      </c>
      <c r="G39" s="28">
        <f t="shared" si="8"/>
        <v>79.40249017951166</v>
      </c>
      <c r="H39" s="28">
        <f t="shared" si="8"/>
        <v>81.362602396059</v>
      </c>
      <c r="I39" s="28">
        <f t="shared" si="8"/>
        <v>83.13618527314046</v>
      </c>
      <c r="J39" s="28">
        <f t="shared" si="8"/>
        <v>84.7409894243116</v>
      </c>
      <c r="K39" s="28">
        <f t="shared" si="8"/>
        <v>86.19307626891072</v>
      </c>
      <c r="L39" s="28">
        <f t="shared" si="8"/>
        <v>87.50697878014175</v>
      </c>
      <c r="M39" s="28">
        <f t="shared" si="9"/>
        <v>88.69584693595502</v>
      </c>
      <c r="N39" s="28">
        <f t="shared" si="9"/>
        <v>89.77157932844626</v>
      </c>
      <c r="O39" s="28">
        <f t="shared" si="9"/>
        <v>90.74494224896567</v>
      </c>
      <c r="P39" s="28">
        <f t="shared" si="9"/>
        <v>91.62567744078041</v>
      </c>
      <c r="Q39" s="28">
        <f t="shared" si="9"/>
        <v>92.42259959771545</v>
      </c>
      <c r="R39" s="28">
        <f t="shared" si="9"/>
        <v>93.14368458457221</v>
      </c>
      <c r="S39" s="28">
        <f t="shared" si="9"/>
        <v>93.79614926226417</v>
      </c>
      <c r="T39" s="28">
        <f t="shared" si="9"/>
        <v>94.38652371658662</v>
      </c>
      <c r="U39" s="28">
        <f t="shared" si="9"/>
        <v>94.92071661351015</v>
      </c>
      <c r="V39" s="28">
        <f t="shared" si="9"/>
        <v>95.40407433509557</v>
      </c>
      <c r="W39" s="28">
        <f t="shared" si="10"/>
        <v>95.84143448788268</v>
      </c>
      <c r="X39" s="28">
        <f t="shared" si="10"/>
        <v>96.23717431928239</v>
      </c>
      <c r="Y39" s="28">
        <f t="shared" si="10"/>
        <v>96.59525452654006</v>
      </c>
      <c r="Z39" s="28">
        <f t="shared" si="10"/>
        <v>96.9192588967249</v>
      </c>
      <c r="AA39" s="28">
        <f t="shared" si="10"/>
        <v>97.2124301744753</v>
      </c>
      <c r="AB39" s="28">
        <f t="shared" si="10"/>
        <v>97.47770251647728</v>
      </c>
      <c r="AC39" s="28">
        <f t="shared" si="10"/>
        <v>97.71773085749071</v>
      </c>
      <c r="AD39" s="28">
        <f t="shared" si="10"/>
        <v>97.93491748182875</v>
      </c>
      <c r="AE39" s="28">
        <f t="shared" si="10"/>
        <v>98.13143606622671</v>
      </c>
      <c r="AF39" s="29">
        <f t="shared" si="10"/>
        <v>98.30925343472947</v>
      </c>
    </row>
  </sheetData>
  <mergeCells count="8">
    <mergeCell ref="A6:A7"/>
    <mergeCell ref="A4:AF4"/>
    <mergeCell ref="A5:AF5"/>
    <mergeCell ref="R1:S1"/>
    <mergeCell ref="O1:P1"/>
    <mergeCell ref="U1:V1"/>
    <mergeCell ref="B6:AF6"/>
    <mergeCell ref="AC3:AF3"/>
  </mergeCells>
  <printOptions/>
  <pageMargins left="0.41" right="0.28" top="0.82" bottom="0.22" header="0.14" footer="0.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2"/>
  <sheetViews>
    <sheetView tabSelected="1" view="pageBreakPreview" zoomScaleNormal="75" zoomScaleSheetLayoutView="100" workbookViewId="0" topLeftCell="A1">
      <selection activeCell="B19" sqref="B19"/>
    </sheetView>
  </sheetViews>
  <sheetFormatPr defaultColWidth="9.00390625" defaultRowHeight="12.75" outlineLevelRow="1" outlineLevelCol="1"/>
  <cols>
    <col min="1" max="1" width="23.625" style="1" customWidth="1"/>
    <col min="2" max="2" width="23.625" style="1" customWidth="1" outlineLevel="1"/>
    <col min="3" max="4" width="23.625" style="1" customWidth="1"/>
    <col min="5" max="16384" width="9.125" style="1" customWidth="1"/>
  </cols>
  <sheetData>
    <row r="1" ht="12" outlineLevel="1">
      <c r="D1" s="30" t="s">
        <v>10</v>
      </c>
    </row>
    <row r="2" spans="1:4" ht="15.75" outlineLevel="1">
      <c r="A2" s="9" t="s">
        <v>4</v>
      </c>
      <c r="B2" s="9"/>
      <c r="C2" s="9"/>
      <c r="D2" s="9"/>
    </row>
    <row r="3" spans="1:4" ht="33.75" customHeight="1" outlineLevel="1" thickBot="1">
      <c r="A3" s="31" t="s">
        <v>11</v>
      </c>
      <c r="B3" s="31"/>
      <c r="C3" s="31"/>
      <c r="D3" s="31"/>
    </row>
    <row r="4" spans="1:4" ht="12.75" customHeight="1" outlineLevel="1" thickBot="1">
      <c r="A4" s="32" t="s">
        <v>12</v>
      </c>
      <c r="B4" s="33" t="s">
        <v>13</v>
      </c>
      <c r="C4" s="34"/>
      <c r="D4" s="35"/>
    </row>
    <row r="5" spans="1:4" ht="12.75" thickBot="1">
      <c r="A5" s="36"/>
      <c r="B5" s="37" t="s">
        <v>14</v>
      </c>
      <c r="C5" s="38" t="s">
        <v>15</v>
      </c>
      <c r="D5" s="39" t="s">
        <v>16</v>
      </c>
    </row>
    <row r="6" spans="1:4" ht="14.25">
      <c r="A6" s="40">
        <v>0</v>
      </c>
      <c r="B6" s="41">
        <f aca="true" t="shared" si="0" ref="B6:B37">B7*A6/A7</f>
        <v>0</v>
      </c>
      <c r="C6" s="42">
        <v>20</v>
      </c>
      <c r="D6" s="43">
        <v>20</v>
      </c>
    </row>
    <row r="7" spans="1:4" ht="14.25">
      <c r="A7" s="40">
        <f aca="true" t="shared" si="1" ref="A7:A38">A6+2</f>
        <v>2</v>
      </c>
      <c r="B7" s="44">
        <f t="shared" si="0"/>
        <v>1.7000000000000004</v>
      </c>
      <c r="C7" s="45">
        <f aca="true" t="shared" si="2" ref="C7:C38">C6+1.1</f>
        <v>21.1</v>
      </c>
      <c r="D7" s="46">
        <f aca="true" t="shared" si="3" ref="D7:D38">D6+1.5</f>
        <v>21.5</v>
      </c>
    </row>
    <row r="8" spans="1:4" ht="14.25">
      <c r="A8" s="40">
        <f t="shared" si="1"/>
        <v>4</v>
      </c>
      <c r="B8" s="44">
        <f t="shared" si="0"/>
        <v>3.400000000000001</v>
      </c>
      <c r="C8" s="45">
        <f t="shared" si="2"/>
        <v>22.200000000000003</v>
      </c>
      <c r="D8" s="46">
        <f t="shared" si="3"/>
        <v>23</v>
      </c>
    </row>
    <row r="9" spans="1:4" ht="14.25">
      <c r="A9" s="40">
        <f t="shared" si="1"/>
        <v>6</v>
      </c>
      <c r="B9" s="44">
        <f t="shared" si="0"/>
        <v>5.100000000000001</v>
      </c>
      <c r="C9" s="45">
        <f t="shared" si="2"/>
        <v>23.300000000000004</v>
      </c>
      <c r="D9" s="46">
        <f t="shared" si="3"/>
        <v>24.5</v>
      </c>
    </row>
    <row r="10" spans="1:4" ht="14.25">
      <c r="A10" s="40">
        <f t="shared" si="1"/>
        <v>8</v>
      </c>
      <c r="B10" s="44">
        <f t="shared" si="0"/>
        <v>6.800000000000002</v>
      </c>
      <c r="C10" s="45">
        <f t="shared" si="2"/>
        <v>24.400000000000006</v>
      </c>
      <c r="D10" s="46">
        <f t="shared" si="3"/>
        <v>26</v>
      </c>
    </row>
    <row r="11" spans="1:4" ht="14.25">
      <c r="A11" s="40">
        <f t="shared" si="1"/>
        <v>10</v>
      </c>
      <c r="B11" s="44">
        <f t="shared" si="0"/>
        <v>8.500000000000002</v>
      </c>
      <c r="C11" s="45">
        <f t="shared" si="2"/>
        <v>25.500000000000007</v>
      </c>
      <c r="D11" s="46">
        <f t="shared" si="3"/>
        <v>27.5</v>
      </c>
    </row>
    <row r="12" spans="1:4" ht="14.25">
      <c r="A12" s="40">
        <f t="shared" si="1"/>
        <v>12</v>
      </c>
      <c r="B12" s="44">
        <f t="shared" si="0"/>
        <v>10.200000000000001</v>
      </c>
      <c r="C12" s="45">
        <f t="shared" si="2"/>
        <v>26.60000000000001</v>
      </c>
      <c r="D12" s="46">
        <f t="shared" si="3"/>
        <v>29</v>
      </c>
    </row>
    <row r="13" spans="1:4" ht="14.25">
      <c r="A13" s="40">
        <f t="shared" si="1"/>
        <v>14</v>
      </c>
      <c r="B13" s="44">
        <f t="shared" si="0"/>
        <v>11.900000000000002</v>
      </c>
      <c r="C13" s="45">
        <f t="shared" si="2"/>
        <v>27.70000000000001</v>
      </c>
      <c r="D13" s="46">
        <f t="shared" si="3"/>
        <v>30.5</v>
      </c>
    </row>
    <row r="14" spans="1:4" ht="14.25">
      <c r="A14" s="40">
        <f t="shared" si="1"/>
        <v>16</v>
      </c>
      <c r="B14" s="44">
        <f t="shared" si="0"/>
        <v>13.600000000000001</v>
      </c>
      <c r="C14" s="45">
        <f t="shared" si="2"/>
        <v>28.80000000000001</v>
      </c>
      <c r="D14" s="46">
        <f t="shared" si="3"/>
        <v>32</v>
      </c>
    </row>
    <row r="15" spans="1:4" ht="14.25">
      <c r="A15" s="40">
        <f t="shared" si="1"/>
        <v>18</v>
      </c>
      <c r="B15" s="44">
        <f t="shared" si="0"/>
        <v>15.3</v>
      </c>
      <c r="C15" s="45">
        <f t="shared" si="2"/>
        <v>29.900000000000013</v>
      </c>
      <c r="D15" s="46">
        <f t="shared" si="3"/>
        <v>33.5</v>
      </c>
    </row>
    <row r="16" spans="1:4" ht="14.25">
      <c r="A16" s="40">
        <f t="shared" si="1"/>
        <v>20</v>
      </c>
      <c r="B16" s="44">
        <f t="shared" si="0"/>
        <v>17</v>
      </c>
      <c r="C16" s="45">
        <f t="shared" si="2"/>
        <v>31.000000000000014</v>
      </c>
      <c r="D16" s="46">
        <f t="shared" si="3"/>
        <v>35</v>
      </c>
    </row>
    <row r="17" spans="1:4" ht="14.25">
      <c r="A17" s="40">
        <f t="shared" si="1"/>
        <v>22</v>
      </c>
      <c r="B17" s="44">
        <f t="shared" si="0"/>
        <v>18.7</v>
      </c>
      <c r="C17" s="45">
        <f t="shared" si="2"/>
        <v>32.100000000000016</v>
      </c>
      <c r="D17" s="46">
        <f t="shared" si="3"/>
        <v>36.5</v>
      </c>
    </row>
    <row r="18" spans="1:4" ht="14.25">
      <c r="A18" s="40">
        <f t="shared" si="1"/>
        <v>24</v>
      </c>
      <c r="B18" s="44">
        <f t="shared" si="0"/>
        <v>20.4</v>
      </c>
      <c r="C18" s="45">
        <f t="shared" si="2"/>
        <v>33.20000000000002</v>
      </c>
      <c r="D18" s="46">
        <f t="shared" si="3"/>
        <v>38</v>
      </c>
    </row>
    <row r="19" spans="1:4" ht="14.25">
      <c r="A19" s="40">
        <f t="shared" si="1"/>
        <v>26</v>
      </c>
      <c r="B19" s="44">
        <f t="shared" si="0"/>
        <v>22.099999999999998</v>
      </c>
      <c r="C19" s="45">
        <f t="shared" si="2"/>
        <v>34.30000000000002</v>
      </c>
      <c r="D19" s="46">
        <f t="shared" si="3"/>
        <v>39.5</v>
      </c>
    </row>
    <row r="20" spans="1:4" ht="14.25">
      <c r="A20" s="40">
        <f t="shared" si="1"/>
        <v>28</v>
      </c>
      <c r="B20" s="44">
        <f t="shared" si="0"/>
        <v>23.799999999999997</v>
      </c>
      <c r="C20" s="45">
        <f t="shared" si="2"/>
        <v>35.40000000000002</v>
      </c>
      <c r="D20" s="46">
        <f t="shared" si="3"/>
        <v>41</v>
      </c>
    </row>
    <row r="21" spans="1:4" ht="14.25">
      <c r="A21" s="40">
        <f t="shared" si="1"/>
        <v>30</v>
      </c>
      <c r="B21" s="44">
        <f t="shared" si="0"/>
        <v>25.499999999999996</v>
      </c>
      <c r="C21" s="45">
        <f t="shared" si="2"/>
        <v>36.50000000000002</v>
      </c>
      <c r="D21" s="46">
        <f t="shared" si="3"/>
        <v>42.5</v>
      </c>
    </row>
    <row r="22" spans="1:4" ht="14.25">
      <c r="A22" s="40">
        <f t="shared" si="1"/>
        <v>32</v>
      </c>
      <c r="B22" s="44">
        <f t="shared" si="0"/>
        <v>27.199999999999996</v>
      </c>
      <c r="C22" s="45">
        <f t="shared" si="2"/>
        <v>37.60000000000002</v>
      </c>
      <c r="D22" s="46">
        <f t="shared" si="3"/>
        <v>44</v>
      </c>
    </row>
    <row r="23" spans="1:4" ht="14.25">
      <c r="A23" s="40">
        <f t="shared" si="1"/>
        <v>34</v>
      </c>
      <c r="B23" s="44">
        <f t="shared" si="0"/>
        <v>28.899999999999995</v>
      </c>
      <c r="C23" s="45">
        <f t="shared" si="2"/>
        <v>38.700000000000024</v>
      </c>
      <c r="D23" s="46">
        <f t="shared" si="3"/>
        <v>45.5</v>
      </c>
    </row>
    <row r="24" spans="1:4" ht="14.25">
      <c r="A24" s="40">
        <f t="shared" si="1"/>
        <v>36</v>
      </c>
      <c r="B24" s="44">
        <f t="shared" si="0"/>
        <v>30.599999999999994</v>
      </c>
      <c r="C24" s="45">
        <f t="shared" si="2"/>
        <v>39.800000000000026</v>
      </c>
      <c r="D24" s="46">
        <f t="shared" si="3"/>
        <v>47</v>
      </c>
    </row>
    <row r="25" spans="1:4" ht="14.25">
      <c r="A25" s="40">
        <f t="shared" si="1"/>
        <v>38</v>
      </c>
      <c r="B25" s="44">
        <f t="shared" si="0"/>
        <v>32.29999999999999</v>
      </c>
      <c r="C25" s="45">
        <f t="shared" si="2"/>
        <v>40.90000000000003</v>
      </c>
      <c r="D25" s="46">
        <f t="shared" si="3"/>
        <v>48.5</v>
      </c>
    </row>
    <row r="26" spans="1:4" ht="14.25">
      <c r="A26" s="40">
        <f t="shared" si="1"/>
        <v>40</v>
      </c>
      <c r="B26" s="44">
        <f t="shared" si="0"/>
        <v>33.999999999999986</v>
      </c>
      <c r="C26" s="45">
        <f t="shared" si="2"/>
        <v>42.00000000000003</v>
      </c>
      <c r="D26" s="46">
        <f t="shared" si="3"/>
        <v>50</v>
      </c>
    </row>
    <row r="27" spans="1:4" ht="14.25">
      <c r="A27" s="40">
        <f t="shared" si="1"/>
        <v>42</v>
      </c>
      <c r="B27" s="44">
        <f t="shared" si="0"/>
        <v>35.69999999999998</v>
      </c>
      <c r="C27" s="45">
        <f t="shared" si="2"/>
        <v>43.10000000000003</v>
      </c>
      <c r="D27" s="46">
        <f t="shared" si="3"/>
        <v>51.5</v>
      </c>
    </row>
    <row r="28" spans="1:4" ht="14.25">
      <c r="A28" s="40">
        <f t="shared" si="1"/>
        <v>44</v>
      </c>
      <c r="B28" s="44">
        <f t="shared" si="0"/>
        <v>37.399999999999984</v>
      </c>
      <c r="C28" s="45">
        <f t="shared" si="2"/>
        <v>44.20000000000003</v>
      </c>
      <c r="D28" s="46">
        <f t="shared" si="3"/>
        <v>53</v>
      </c>
    </row>
    <row r="29" spans="1:4" ht="14.25">
      <c r="A29" s="40">
        <f t="shared" si="1"/>
        <v>46</v>
      </c>
      <c r="B29" s="44">
        <f t="shared" si="0"/>
        <v>39.09999999999999</v>
      </c>
      <c r="C29" s="45">
        <f t="shared" si="2"/>
        <v>45.30000000000003</v>
      </c>
      <c r="D29" s="46">
        <f t="shared" si="3"/>
        <v>54.5</v>
      </c>
    </row>
    <row r="30" spans="1:4" ht="14.25">
      <c r="A30" s="40">
        <f t="shared" si="1"/>
        <v>48</v>
      </c>
      <c r="B30" s="44">
        <f t="shared" si="0"/>
        <v>40.79999999999999</v>
      </c>
      <c r="C30" s="45">
        <f t="shared" si="2"/>
        <v>46.400000000000034</v>
      </c>
      <c r="D30" s="46">
        <f t="shared" si="3"/>
        <v>56</v>
      </c>
    </row>
    <row r="31" spans="1:4" ht="14.25">
      <c r="A31" s="40">
        <f t="shared" si="1"/>
        <v>50</v>
      </c>
      <c r="B31" s="44">
        <f t="shared" si="0"/>
        <v>42.49999999999999</v>
      </c>
      <c r="C31" s="45">
        <f t="shared" si="2"/>
        <v>47.500000000000036</v>
      </c>
      <c r="D31" s="46">
        <f t="shared" si="3"/>
        <v>57.5</v>
      </c>
    </row>
    <row r="32" spans="1:4" ht="14.25">
      <c r="A32" s="40">
        <f t="shared" si="1"/>
        <v>52</v>
      </c>
      <c r="B32" s="44">
        <f t="shared" si="0"/>
        <v>44.19999999999999</v>
      </c>
      <c r="C32" s="45">
        <f t="shared" si="2"/>
        <v>48.60000000000004</v>
      </c>
      <c r="D32" s="46">
        <f t="shared" si="3"/>
        <v>59</v>
      </c>
    </row>
    <row r="33" spans="1:4" ht="14.25">
      <c r="A33" s="40">
        <f t="shared" si="1"/>
        <v>54</v>
      </c>
      <c r="B33" s="44">
        <f t="shared" si="0"/>
        <v>45.899999999999984</v>
      </c>
      <c r="C33" s="45">
        <f t="shared" si="2"/>
        <v>49.70000000000004</v>
      </c>
      <c r="D33" s="46">
        <f t="shared" si="3"/>
        <v>60.5</v>
      </c>
    </row>
    <row r="34" spans="1:4" ht="14.25">
      <c r="A34" s="40">
        <f t="shared" si="1"/>
        <v>56</v>
      </c>
      <c r="B34" s="44">
        <f t="shared" si="0"/>
        <v>47.59999999999999</v>
      </c>
      <c r="C34" s="45">
        <f t="shared" si="2"/>
        <v>50.80000000000004</v>
      </c>
      <c r="D34" s="46">
        <f t="shared" si="3"/>
        <v>62</v>
      </c>
    </row>
    <row r="35" spans="1:4" ht="14.25">
      <c r="A35" s="40">
        <f t="shared" si="1"/>
        <v>58</v>
      </c>
      <c r="B35" s="44">
        <f t="shared" si="0"/>
        <v>49.29999999999998</v>
      </c>
      <c r="C35" s="45">
        <f t="shared" si="2"/>
        <v>51.90000000000004</v>
      </c>
      <c r="D35" s="46">
        <f t="shared" si="3"/>
        <v>63.5</v>
      </c>
    </row>
    <row r="36" spans="1:4" ht="14.25">
      <c r="A36" s="40">
        <f t="shared" si="1"/>
        <v>60</v>
      </c>
      <c r="B36" s="44">
        <f t="shared" si="0"/>
        <v>50.999999999999986</v>
      </c>
      <c r="C36" s="45">
        <f t="shared" si="2"/>
        <v>53.00000000000004</v>
      </c>
      <c r="D36" s="46">
        <f t="shared" si="3"/>
        <v>65</v>
      </c>
    </row>
    <row r="37" spans="1:4" ht="14.25">
      <c r="A37" s="40">
        <f t="shared" si="1"/>
        <v>62</v>
      </c>
      <c r="B37" s="44">
        <f t="shared" si="0"/>
        <v>52.69999999999998</v>
      </c>
      <c r="C37" s="45">
        <f t="shared" si="2"/>
        <v>54.100000000000044</v>
      </c>
      <c r="D37" s="46">
        <f t="shared" si="3"/>
        <v>66.5</v>
      </c>
    </row>
    <row r="38" spans="1:4" ht="14.25">
      <c r="A38" s="40">
        <f t="shared" si="1"/>
        <v>64</v>
      </c>
      <c r="B38" s="44">
        <f aca="true" t="shared" si="4" ref="B38:B69">B39*A38/A39</f>
        <v>54.399999999999984</v>
      </c>
      <c r="C38" s="45">
        <f t="shared" si="2"/>
        <v>55.200000000000045</v>
      </c>
      <c r="D38" s="46">
        <f t="shared" si="3"/>
        <v>68</v>
      </c>
    </row>
    <row r="39" spans="1:4" ht="14.25">
      <c r="A39" s="40">
        <f aca="true" t="shared" si="5" ref="A39:A56">A38+2</f>
        <v>66</v>
      </c>
      <c r="B39" s="44">
        <f t="shared" si="4"/>
        <v>56.09999999999999</v>
      </c>
      <c r="C39" s="45">
        <f aca="true" t="shared" si="6" ref="C39:C55">C38+1.1</f>
        <v>56.30000000000005</v>
      </c>
      <c r="D39" s="46">
        <f aca="true" t="shared" si="7" ref="D39:D55">D38+1.5</f>
        <v>69.5</v>
      </c>
    </row>
    <row r="40" spans="1:4" ht="14.25">
      <c r="A40" s="40">
        <f t="shared" si="5"/>
        <v>68</v>
      </c>
      <c r="B40" s="44">
        <f t="shared" si="4"/>
        <v>57.79999999999999</v>
      </c>
      <c r="C40" s="45">
        <f t="shared" si="6"/>
        <v>57.40000000000005</v>
      </c>
      <c r="D40" s="46">
        <f t="shared" si="7"/>
        <v>71</v>
      </c>
    </row>
    <row r="41" spans="1:4" ht="14.25">
      <c r="A41" s="40">
        <f t="shared" si="5"/>
        <v>70</v>
      </c>
      <c r="B41" s="44">
        <f t="shared" si="4"/>
        <v>59.499999999999986</v>
      </c>
      <c r="C41" s="45">
        <f t="shared" si="6"/>
        <v>58.50000000000005</v>
      </c>
      <c r="D41" s="46">
        <f t="shared" si="7"/>
        <v>72.5</v>
      </c>
    </row>
    <row r="42" spans="1:4" ht="14.25">
      <c r="A42" s="40">
        <f t="shared" si="5"/>
        <v>72</v>
      </c>
      <c r="B42" s="44">
        <f t="shared" si="4"/>
        <v>61.19999999999999</v>
      </c>
      <c r="C42" s="45">
        <f t="shared" si="6"/>
        <v>59.60000000000005</v>
      </c>
      <c r="D42" s="46">
        <f t="shared" si="7"/>
        <v>74</v>
      </c>
    </row>
    <row r="43" spans="1:4" ht="14.25">
      <c r="A43" s="40">
        <f t="shared" si="5"/>
        <v>74</v>
      </c>
      <c r="B43" s="44">
        <f t="shared" si="4"/>
        <v>62.899999999999984</v>
      </c>
      <c r="C43" s="45">
        <f t="shared" si="6"/>
        <v>60.70000000000005</v>
      </c>
      <c r="D43" s="46">
        <f t="shared" si="7"/>
        <v>75.5</v>
      </c>
    </row>
    <row r="44" spans="1:4" ht="14.25">
      <c r="A44" s="40">
        <f t="shared" si="5"/>
        <v>76</v>
      </c>
      <c r="B44" s="44">
        <f t="shared" si="4"/>
        <v>64.59999999999998</v>
      </c>
      <c r="C44" s="45">
        <f t="shared" si="6"/>
        <v>61.800000000000054</v>
      </c>
      <c r="D44" s="46">
        <f t="shared" si="7"/>
        <v>77</v>
      </c>
    </row>
    <row r="45" spans="1:4" ht="14.25">
      <c r="A45" s="40">
        <f t="shared" si="5"/>
        <v>78</v>
      </c>
      <c r="B45" s="44">
        <f t="shared" si="4"/>
        <v>66.29999999999998</v>
      </c>
      <c r="C45" s="45">
        <f t="shared" si="6"/>
        <v>62.900000000000055</v>
      </c>
      <c r="D45" s="46">
        <f t="shared" si="7"/>
        <v>78.5</v>
      </c>
    </row>
    <row r="46" spans="1:4" ht="14.25">
      <c r="A46" s="40">
        <f t="shared" si="5"/>
        <v>80</v>
      </c>
      <c r="B46" s="44">
        <f t="shared" si="4"/>
        <v>67.99999999999999</v>
      </c>
      <c r="C46" s="45">
        <f t="shared" si="6"/>
        <v>64.00000000000006</v>
      </c>
      <c r="D46" s="46">
        <f t="shared" si="7"/>
        <v>80</v>
      </c>
    </row>
    <row r="47" spans="1:4" ht="14.25">
      <c r="A47" s="40">
        <f t="shared" si="5"/>
        <v>82</v>
      </c>
      <c r="B47" s="44">
        <f t="shared" si="4"/>
        <v>69.69999999999999</v>
      </c>
      <c r="C47" s="45">
        <f t="shared" si="6"/>
        <v>65.10000000000005</v>
      </c>
      <c r="D47" s="46">
        <f t="shared" si="7"/>
        <v>81.5</v>
      </c>
    </row>
    <row r="48" spans="1:4" ht="14.25">
      <c r="A48" s="40">
        <f t="shared" si="5"/>
        <v>84</v>
      </c>
      <c r="B48" s="44">
        <f t="shared" si="4"/>
        <v>71.39999999999999</v>
      </c>
      <c r="C48" s="45">
        <f t="shared" si="6"/>
        <v>66.20000000000005</v>
      </c>
      <c r="D48" s="46">
        <f t="shared" si="7"/>
        <v>83</v>
      </c>
    </row>
    <row r="49" spans="1:4" ht="14.25">
      <c r="A49" s="40">
        <f t="shared" si="5"/>
        <v>86</v>
      </c>
      <c r="B49" s="44">
        <f t="shared" si="4"/>
        <v>73.09999999999998</v>
      </c>
      <c r="C49" s="45">
        <f t="shared" si="6"/>
        <v>67.30000000000004</v>
      </c>
      <c r="D49" s="46">
        <f t="shared" si="7"/>
        <v>84.5</v>
      </c>
    </row>
    <row r="50" spans="1:4" ht="14.25">
      <c r="A50" s="40">
        <f t="shared" si="5"/>
        <v>88</v>
      </c>
      <c r="B50" s="44">
        <f t="shared" si="4"/>
        <v>74.79999999999998</v>
      </c>
      <c r="C50" s="45">
        <f t="shared" si="6"/>
        <v>68.40000000000003</v>
      </c>
      <c r="D50" s="46">
        <f t="shared" si="7"/>
        <v>86</v>
      </c>
    </row>
    <row r="51" spans="1:4" ht="14.25">
      <c r="A51" s="40">
        <f t="shared" si="5"/>
        <v>90</v>
      </c>
      <c r="B51" s="44">
        <f t="shared" si="4"/>
        <v>76.49999999999999</v>
      </c>
      <c r="C51" s="45">
        <f t="shared" si="6"/>
        <v>69.50000000000003</v>
      </c>
      <c r="D51" s="46">
        <f t="shared" si="7"/>
        <v>87.5</v>
      </c>
    </row>
    <row r="52" spans="1:4" ht="14.25">
      <c r="A52" s="40">
        <f t="shared" si="5"/>
        <v>92</v>
      </c>
      <c r="B52" s="44">
        <f t="shared" si="4"/>
        <v>78.19999999999999</v>
      </c>
      <c r="C52" s="45">
        <f t="shared" si="6"/>
        <v>70.60000000000002</v>
      </c>
      <c r="D52" s="46">
        <f t="shared" si="7"/>
        <v>89</v>
      </c>
    </row>
    <row r="53" spans="1:4" ht="14.25">
      <c r="A53" s="40">
        <f t="shared" si="5"/>
        <v>94</v>
      </c>
      <c r="B53" s="44">
        <f t="shared" si="4"/>
        <v>79.89999999999999</v>
      </c>
      <c r="C53" s="45">
        <f t="shared" si="6"/>
        <v>71.70000000000002</v>
      </c>
      <c r="D53" s="46">
        <f t="shared" si="7"/>
        <v>90.5</v>
      </c>
    </row>
    <row r="54" spans="1:4" ht="14.25">
      <c r="A54" s="40">
        <f t="shared" si="5"/>
        <v>96</v>
      </c>
      <c r="B54" s="44">
        <f t="shared" si="4"/>
        <v>81.6</v>
      </c>
      <c r="C54" s="45">
        <f t="shared" si="6"/>
        <v>72.80000000000001</v>
      </c>
      <c r="D54" s="46">
        <f t="shared" si="7"/>
        <v>92</v>
      </c>
    </row>
    <row r="55" spans="1:4" ht="14.25">
      <c r="A55" s="40">
        <f t="shared" si="5"/>
        <v>98</v>
      </c>
      <c r="B55" s="44">
        <f t="shared" si="4"/>
        <v>83.3</v>
      </c>
      <c r="C55" s="45">
        <f t="shared" si="6"/>
        <v>73.9</v>
      </c>
      <c r="D55" s="46">
        <f t="shared" si="7"/>
        <v>93.5</v>
      </c>
    </row>
    <row r="56" spans="1:4" ht="14.25">
      <c r="A56" s="40">
        <f t="shared" si="5"/>
        <v>100</v>
      </c>
      <c r="B56" s="44">
        <v>85</v>
      </c>
      <c r="C56" s="45">
        <v>85</v>
      </c>
      <c r="D56" s="46">
        <v>95</v>
      </c>
    </row>
    <row r="57" spans="1:4" ht="14.25">
      <c r="A57" s="47" t="s">
        <v>17</v>
      </c>
      <c r="B57" s="48"/>
      <c r="C57" s="48"/>
      <c r="D57" s="49"/>
    </row>
    <row r="58" spans="1:4" ht="14.25">
      <c r="A58" s="40">
        <f>A56+2</f>
        <v>102</v>
      </c>
      <c r="B58" s="44">
        <f>B56+1.7</f>
        <v>86.7</v>
      </c>
      <c r="C58" s="45">
        <f>C56+1.1</f>
        <v>86.1</v>
      </c>
      <c r="D58" s="46">
        <v>95</v>
      </c>
    </row>
    <row r="59" spans="1:4" ht="14.25">
      <c r="A59" s="40">
        <f aca="true" t="shared" si="8" ref="A59:A67">A58+2</f>
        <v>104</v>
      </c>
      <c r="B59" s="44">
        <f>B58+1.7</f>
        <v>88.4</v>
      </c>
      <c r="C59" s="45">
        <f aca="true" t="shared" si="9" ref="C59:C65">C58+1.1</f>
        <v>87.19999999999999</v>
      </c>
      <c r="D59" s="46">
        <v>95</v>
      </c>
    </row>
    <row r="60" spans="1:4" ht="14.25">
      <c r="A60" s="40">
        <f t="shared" si="8"/>
        <v>106</v>
      </c>
      <c r="B60" s="44">
        <f>B59+1.7</f>
        <v>90.10000000000001</v>
      </c>
      <c r="C60" s="45">
        <f t="shared" si="9"/>
        <v>88.29999999999998</v>
      </c>
      <c r="D60" s="46">
        <v>95</v>
      </c>
    </row>
    <row r="61" spans="1:4" ht="14.25">
      <c r="A61" s="40">
        <f t="shared" si="8"/>
        <v>108</v>
      </c>
      <c r="B61" s="44">
        <f>B60+1.7</f>
        <v>91.80000000000001</v>
      </c>
      <c r="C61" s="45">
        <f t="shared" si="9"/>
        <v>89.39999999999998</v>
      </c>
      <c r="D61" s="46">
        <v>95</v>
      </c>
    </row>
    <row r="62" spans="1:4" ht="14.25">
      <c r="A62" s="40">
        <f t="shared" si="8"/>
        <v>110</v>
      </c>
      <c r="B62" s="44">
        <f>B61+1.7</f>
        <v>93.50000000000001</v>
      </c>
      <c r="C62" s="45">
        <f t="shared" si="9"/>
        <v>90.49999999999997</v>
      </c>
      <c r="D62" s="46">
        <v>95</v>
      </c>
    </row>
    <row r="63" spans="1:4" ht="14.25">
      <c r="A63" s="40">
        <f t="shared" si="8"/>
        <v>112</v>
      </c>
      <c r="B63" s="44">
        <v>95</v>
      </c>
      <c r="C63" s="45">
        <f t="shared" si="9"/>
        <v>91.59999999999997</v>
      </c>
      <c r="D63" s="46">
        <v>95</v>
      </c>
    </row>
    <row r="64" spans="1:4" ht="14.25">
      <c r="A64" s="40">
        <f t="shared" si="8"/>
        <v>114</v>
      </c>
      <c r="B64" s="44">
        <v>95</v>
      </c>
      <c r="C64" s="45">
        <f t="shared" si="9"/>
        <v>92.69999999999996</v>
      </c>
      <c r="D64" s="46">
        <v>95</v>
      </c>
    </row>
    <row r="65" spans="1:4" ht="14.25">
      <c r="A65" s="40">
        <f t="shared" si="8"/>
        <v>116</v>
      </c>
      <c r="B65" s="44">
        <v>95</v>
      </c>
      <c r="C65" s="45">
        <f t="shared" si="9"/>
        <v>93.79999999999995</v>
      </c>
      <c r="D65" s="46">
        <v>95</v>
      </c>
    </row>
    <row r="66" spans="1:4" ht="14.25">
      <c r="A66" s="40">
        <f t="shared" si="8"/>
        <v>118</v>
      </c>
      <c r="B66" s="44">
        <v>95</v>
      </c>
      <c r="C66" s="45">
        <v>95</v>
      </c>
      <c r="D66" s="46">
        <v>95</v>
      </c>
    </row>
    <row r="67" spans="1:4" ht="15" thickBot="1">
      <c r="A67" s="50">
        <f t="shared" si="8"/>
        <v>120</v>
      </c>
      <c r="B67" s="51">
        <v>95</v>
      </c>
      <c r="C67" s="52">
        <v>95</v>
      </c>
      <c r="D67" s="53">
        <v>95</v>
      </c>
    </row>
    <row r="68" spans="1:4" ht="14.25">
      <c r="A68" s="54"/>
      <c r="B68" s="55"/>
      <c r="C68" s="55"/>
      <c r="D68" s="56"/>
    </row>
    <row r="69" spans="1:4" ht="15">
      <c r="A69" s="57" t="s">
        <v>18</v>
      </c>
      <c r="B69" s="5"/>
      <c r="C69" s="5"/>
      <c r="D69" s="58"/>
    </row>
    <row r="70" spans="1:4" ht="78.75" customHeight="1">
      <c r="A70" s="59" t="s">
        <v>20</v>
      </c>
      <c r="B70" s="60"/>
      <c r="C70" s="60"/>
      <c r="D70" s="61"/>
    </row>
    <row r="71" spans="1:4" ht="34.5" customHeight="1">
      <c r="A71" s="62" t="s">
        <v>19</v>
      </c>
      <c r="B71" s="63"/>
      <c r="C71" s="63"/>
      <c r="D71" s="64"/>
    </row>
    <row r="72" spans="1:4" ht="79.5" customHeight="1" thickBot="1">
      <c r="A72" s="65" t="s">
        <v>21</v>
      </c>
      <c r="B72" s="66"/>
      <c r="C72" s="66"/>
      <c r="D72" s="67"/>
    </row>
  </sheetData>
  <mergeCells count="8">
    <mergeCell ref="A72:D72"/>
    <mergeCell ref="A71:D71"/>
    <mergeCell ref="A70:D70"/>
    <mergeCell ref="A4:A5"/>
    <mergeCell ref="A2:D2"/>
    <mergeCell ref="A3:D3"/>
    <mergeCell ref="B4:D4"/>
    <mergeCell ref="A57:D57"/>
  </mergeCells>
  <printOptions/>
  <pageMargins left="0.69" right="0.28" top="0.34" bottom="0.22" header="0.14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BAES-3</dc:creator>
  <cp:keywords/>
  <dc:description/>
  <cp:lastModifiedBy>BAES-3</cp:lastModifiedBy>
  <dcterms:created xsi:type="dcterms:W3CDTF">2003-07-14T06:09:34Z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